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19200" windowHeight="6840"/>
  </bookViews>
  <sheets>
    <sheet name="Important Note" sheetId="4" r:id="rId1"/>
    <sheet name="Health Plan Contract Language" sheetId="3" r:id="rId2"/>
    <sheet name="Settlement Calculation" sheetId="2" r:id="rId3"/>
    <sheet name="Reconciliation" sheetId="5" r:id="rId4"/>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5" i="5" l="1"/>
  <c r="H6" i="2" l="1"/>
  <c r="H7" i="2"/>
  <c r="H8" i="2"/>
  <c r="H9" i="2"/>
  <c r="H10" i="2"/>
  <c r="H11" i="2"/>
  <c r="H12" i="2"/>
  <c r="H13" i="2"/>
  <c r="H14" i="2"/>
  <c r="H15" i="2"/>
  <c r="H16" i="2"/>
  <c r="H17" i="2"/>
  <c r="H18" i="2"/>
  <c r="H19" i="2"/>
  <c r="H20" i="2"/>
  <c r="H21" i="2"/>
  <c r="H22" i="2"/>
  <c r="H23" i="2"/>
  <c r="H24" i="2"/>
  <c r="H25" i="2"/>
  <c r="H26" i="2"/>
  <c r="H27" i="2"/>
  <c r="H28" i="2"/>
  <c r="H29" i="2"/>
  <c r="H30" i="2" l="1"/>
  <c r="E30" i="2"/>
  <c r="B16" i="5" s="1"/>
  <c r="B17" i="5" s="1"/>
  <c r="F29" i="2" l="1"/>
  <c r="F28" i="2"/>
  <c r="F27" i="2"/>
  <c r="F26" i="2"/>
  <c r="H36" i="2" l="1"/>
  <c r="D30" i="2"/>
  <c r="G30" i="2" s="1"/>
  <c r="F25" i="2"/>
  <c r="F24" i="2"/>
  <c r="F23" i="2"/>
  <c r="F22" i="2"/>
  <c r="F21" i="2"/>
  <c r="F20" i="2"/>
  <c r="F19" i="2"/>
  <c r="F18" i="2"/>
  <c r="F17" i="2"/>
  <c r="F16" i="2"/>
  <c r="F15" i="2"/>
  <c r="F14" i="2"/>
  <c r="F13" i="2"/>
  <c r="F12" i="2"/>
  <c r="F11" i="2"/>
  <c r="F10" i="2"/>
  <c r="F9" i="2"/>
  <c r="F8" i="2"/>
  <c r="F7" i="2"/>
  <c r="F6" i="2"/>
  <c r="H37" i="2" l="1"/>
  <c r="H38" i="2" s="1"/>
  <c r="H39" i="2" s="1"/>
  <c r="H40" i="2" s="1"/>
  <c r="F30" i="2"/>
  <c r="H44" i="2" l="1"/>
  <c r="H43" i="2" s="1"/>
  <c r="H41" i="2"/>
  <c r="H42" i="2" l="1"/>
  <c r="H45" i="2"/>
</calcChain>
</file>

<file path=xl/sharedStrings.xml><?xml version="1.0" encoding="utf-8"?>
<sst xmlns="http://schemas.openxmlformats.org/spreadsheetml/2006/main" count="115" uniqueCount="69">
  <si>
    <t>Region</t>
  </si>
  <si>
    <t>Rate Cell Description</t>
  </si>
  <si>
    <t>Actual MMs</t>
  </si>
  <si>
    <t>Central</t>
  </si>
  <si>
    <t>East</t>
  </si>
  <si>
    <t>West</t>
  </si>
  <si>
    <t>Southwest</t>
  </si>
  <si>
    <t>All Regions</t>
  </si>
  <si>
    <t>Risk Corridor Settlement Calculation</t>
  </si>
  <si>
    <t>Total</t>
  </si>
  <si>
    <t>COA 6; 19 - 20 years (F)</t>
  </si>
  <si>
    <t>COA 6; 19 - 20 years (M)</t>
  </si>
  <si>
    <t>COA 6; 21 - 44 years (F)</t>
  </si>
  <si>
    <t>COA 6; 21 - 44 years (M)</t>
  </si>
  <si>
    <t>COA 6; 45+ years (M&amp;F)</t>
  </si>
  <si>
    <t>Adult Expansion Group Risk Corridor</t>
  </si>
  <si>
    <t>Percent Difference from Expected Service Expenditures</t>
  </si>
  <si>
    <t>Health plan share in excess or losses</t>
  </si>
  <si>
    <t>State agency share in excess or losses</t>
  </si>
  <si>
    <t xml:space="preserve">Amounts greater than 5 percent under Expected Expenditures </t>
  </si>
  <si>
    <t>0 percent</t>
  </si>
  <si>
    <t xml:space="preserve"> 100 percent</t>
  </si>
  <si>
    <t>Amounts greater than 2 percent but less than or equal to 5 percent under Expected Expenditures</t>
  </si>
  <si>
    <t>50 percent</t>
  </si>
  <si>
    <t>Amounts within +/- 2 percent of Expected Expenditures</t>
  </si>
  <si>
    <t>100 percent</t>
  </si>
  <si>
    <t>Amounts greater than 2 percent but less than or equal to 5 percent over Expected Expenditures</t>
  </si>
  <si>
    <t>Amounts greater than 5 percent over Expected Expenditures</t>
  </si>
  <si>
    <r>
      <t>a.</t>
    </r>
    <r>
      <rPr>
        <sz val="10"/>
        <color theme="1"/>
        <rFont val="Arial"/>
        <family val="2"/>
      </rPr>
      <t>      A risk corridor on the Medicaid covered service expenditures specific to the Adult Expansion Group will be applied for October 1, 2021 through June 30, 2022 to protect the health plan, the state agency, and the federal government against differences in the assumptions used to develop the service component of the capitation rates and actual health plan experience. The health plan and the state agency shall share in excess gains or losses generated under this arrangement. The state agency reserves the right to extend the risk corridor over the term of the contract or to modify the methodology, including risk bands prior to the start of any future rating periods, consistent with Federal requirements under 42 CFR § 438.6(b).</t>
    </r>
  </si>
  <si>
    <r>
      <t>b.</t>
    </r>
    <r>
      <rPr>
        <sz val="10"/>
        <color theme="1"/>
        <rFont val="Arial"/>
        <family val="2"/>
      </rPr>
      <t>     For purposes of this requirement, the risk corridor is limited to the covered services component of the capitation rates and the following calculation standards will apply:</t>
    </r>
  </si>
  <si>
    <r>
      <t>1)</t>
    </r>
    <r>
      <rPr>
        <sz val="10"/>
        <color theme="1"/>
        <rFont val="Arial"/>
        <family val="2"/>
      </rPr>
      <t xml:space="preserve">     </t>
    </r>
    <r>
      <rPr>
        <b/>
        <u/>
        <sz val="10"/>
        <color theme="1"/>
        <rFont val="Arial"/>
        <family val="2"/>
      </rPr>
      <t>Expected Medicaid Service Expenditures</t>
    </r>
    <r>
      <rPr>
        <sz val="10"/>
        <color theme="1"/>
        <rFont val="Arial"/>
        <family val="2"/>
      </rPr>
      <t xml:space="preserve">: State agency provided service component of the per member per month capitation rates and event payment for deliveries for the Adult Expansion Group, including any rate adjustments made October 1, 2021 through June 30, 2022 and the number of member months and delivery events specific to the health plan for each capitation rate and the delivery payment. The service component of the capitation rate (and delivery event payment) multiplied by the member months (and deliveries) will determine the aggregate amount of Expected Medicaid Service Expenditures during the rating period for the Adult Expansion Group. </t>
    </r>
  </si>
  <si>
    <r>
      <t>2)</t>
    </r>
    <r>
      <rPr>
        <sz val="10"/>
        <color theme="1"/>
        <rFont val="Arial"/>
        <family val="2"/>
      </rPr>
      <t xml:space="preserve">     </t>
    </r>
    <r>
      <rPr>
        <b/>
        <u/>
        <sz val="10"/>
        <color theme="1"/>
        <rFont val="Arial"/>
        <family val="2"/>
      </rPr>
      <t>Actual Medicaid Service Expenditures</t>
    </r>
    <r>
      <rPr>
        <sz val="10"/>
        <color theme="1"/>
        <rFont val="Arial"/>
        <family val="2"/>
      </rPr>
      <t>: Sum of all service expenditures for covered services and state agency approved in-lieu of services or settings for all Adult Expansion Group members incurred October 1, 2021 through June 30, 2022. Services provided at the discretion of the health plan, excluding in lieu of, and administrative expenditures shall not be included in the calculation of Actual Medicaid Service Expenditures during the rating period for the Adult Expansion Group.</t>
    </r>
  </si>
  <si>
    <r>
      <t>c.</t>
    </r>
    <r>
      <rPr>
        <sz val="10"/>
        <color theme="1"/>
        <rFont val="Arial"/>
        <family val="2"/>
      </rPr>
      <t>      The health plan shall submit its final calculation of the aggregate Expected Medicaid Service Expenditures and Actual Medicaid Service Expenditures no later than ten (10) months after the close of SFY 2022 allowing for at least eight (8) months of claims runout and updated estimates of incurred but not reported expenditures. The state agency will review submissions against submitted encounter data and HPFRFs from the health plan and if the state agency disputes the health plan’s calculation it will advise the health plan and the health plan will have twenty-one (21) days to provide written notice of dispute of the state agency’s determination. Thereafter, the parties shall informally meet to resolve the matter; such meeting must take place within fourteen (14) calendar days of the state agency’s receipt of the health plan’s dispute. If the parties cannot informally resolve the matter, the health plan may exercise its remedy rights under other sections of the contract.</t>
    </r>
  </si>
  <si>
    <r>
      <t>d.</t>
    </r>
    <r>
      <rPr>
        <sz val="10"/>
        <color theme="1"/>
        <rFont val="Arial"/>
        <family val="2"/>
      </rPr>
      <t>     The health plan and the state agency will share in the excess gains or losses during the rating period for the Adult Expansion Group based on the percentage difference from the Expected Medicaid Service Expenditures as follows:</t>
    </r>
  </si>
  <si>
    <r>
      <t>e.</t>
    </r>
    <r>
      <rPr>
        <sz val="10"/>
        <color theme="1"/>
        <rFont val="Arial"/>
        <family val="2"/>
      </rPr>
      <t>      Any amounts owed to the state agency from the health plan based on the risk corridor will be paid to the state agency within thirty (30) days of notification from the state agency that amounts are due. Any amounts owed to the health plan will be paid with the next applicable monthly capitation payment. Any payments from the health plan or receipts from the state agency will be considered in the medical loss ratio (MLR) calculation consistent with 42 CFR § 438.8(f)(2)(vi) and section 2.29.4 of this contract.</t>
    </r>
  </si>
  <si>
    <t>Remittance from / (Payment to) Health Plan</t>
  </si>
  <si>
    <r>
      <rPr>
        <b/>
        <u/>
        <sz val="10"/>
        <color theme="1"/>
        <rFont val="Arial"/>
        <family val="2"/>
      </rPr>
      <t>Instructions</t>
    </r>
    <r>
      <rPr>
        <sz val="10"/>
        <color theme="1"/>
        <rFont val="Arial"/>
        <family val="2"/>
      </rPr>
      <t xml:space="preserve">: Populate the gray, input cells based on the amendment 14 language. The remittance owed from the Health Plan to MHD / (payment to </t>
    </r>
  </si>
  <si>
    <t>the health plan from MHD) is shown in cell H45.</t>
  </si>
  <si>
    <t>Delivery Event Payment</t>
  </si>
  <si>
    <t>Actual Medicaid Service Expenditures</t>
  </si>
  <si>
    <t>Actual Medicaid Service PMPM</t>
  </si>
  <si>
    <t>Expected Medicaid Service PMPM</t>
  </si>
  <si>
    <t>Expected Medicaid Service Expenditures</t>
  </si>
  <si>
    <t>Total Actual Medicaid Service Expenditures</t>
  </si>
  <si>
    <t>Total Expected Medicaid Service Expenditures</t>
  </si>
  <si>
    <t>Overall AEG Gain/(Loss)</t>
  </si>
  <si>
    <t>Overall AEG Gain/(Loss) Percentage</t>
  </si>
  <si>
    <t>Amounts More than 5% Below Expected (100% Share)</t>
  </si>
  <si>
    <t>Amounts Between 2% and 5% Below Expected (50% Share)</t>
  </si>
  <si>
    <t>Amounts Between 2% Below and 2% Above Expected (No Share)</t>
  </si>
  <si>
    <t>Amounts Between 2% and 5% Above Expected (50% Share)</t>
  </si>
  <si>
    <t>Amounts More than 5% Above Expected (100% Share)</t>
  </si>
  <si>
    <t>Encounter Claims Incurred and Paid</t>
  </si>
  <si>
    <t>Claims Completion / IBNR</t>
  </si>
  <si>
    <t>Administrative Expense on Subcapitated Expenses Incurred &amp; Paid</t>
  </si>
  <si>
    <t>Non-State Plan Services Incurred and Paid</t>
  </si>
  <si>
    <t>Other Non-Encounter Medicaid Service Expenditures</t>
  </si>
  <si>
    <t>Total Actual Medicaid Services Expenditures - Calculated</t>
  </si>
  <si>
    <t>Total Actual Medicaid Services Expenditures from Settlement Calculation Tab</t>
  </si>
  <si>
    <t>Other (please describe):</t>
  </si>
  <si>
    <t xml:space="preserve">Difference   </t>
  </si>
  <si>
    <t>Risk Corridor Settlement -- October 1, 2021 - June 30, 2022</t>
  </si>
  <si>
    <t xml:space="preserve">*** This is a sample risk corridor template based on the October 1, 2021 – June 30, 2022 reporting </t>
  </si>
  <si>
    <t>period and is only for illustrative purposes; the template will be subsequently updated to reflect the</t>
  </si>
  <si>
    <t>SFY 2023 contract period, as well as any other changes deemed necessary. ***</t>
  </si>
  <si>
    <r>
      <rPr>
        <b/>
        <u/>
        <sz val="10"/>
        <color theme="1"/>
        <rFont val="Arial"/>
        <family val="2"/>
      </rPr>
      <t>Note:</t>
    </r>
    <r>
      <rPr>
        <sz val="10"/>
        <color theme="1"/>
        <rFont val="Arial"/>
        <family val="2"/>
      </rPr>
      <t xml:space="preserve"> The templates that will be provided to the health plans for reporting will be pre-populated with the Expected Medicaid Service PMPM data.</t>
    </r>
  </si>
  <si>
    <t>Instructions: Please fill out the table below to outlines the sources of the Actual Medicaid Service</t>
  </si>
  <si>
    <t>Expenditures included in the Settlement Calculation worksheet.</t>
  </si>
  <si>
    <t>Total Subcapitated Expenses Incurred and Paid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</si>
</sst>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4" formatCode="_(&quot;$&quot;* #,##0.00_);_(&quot;$&quot;* \(#,##0.00\);_(&quot;$&quot;* &quot;-&quot;??_);_(@_)"/>
    <numFmt numFmtId="164" formatCode="#,##0_)"/>
    <numFmt numFmtId="165" formatCode="_(&quot;$&quot;* #,##0_);_(&quot;$&quot;* \(#,##0\);_(@_)"/>
    <numFmt numFmtId="166" formatCode="_(&quot;$&quot;* #,##0.00_);_(&quot;$&quot;* \(#,##0.00\);_(@_)"/>
    <numFmt numFmtId="167" formatCode="0.0%"/>
    <numFmt numFmtId="168" formatCode="_(&quot;$&quot;* #,##0_);_(&quot;$&quot;* \(#,##0\);_(&quot;$&quot;* &quot;-&quot;??_);_(@_)"/>
  </numFmts>
  <fonts count="9" x14ac:knownFonts="1">
    <font>
      <sz val="10"/>
      <color theme="1"/>
      <name val="Arial"/>
      <family val="2"/>
    </font>
    <font>
      <sz val="10"/>
      <color theme="1"/>
      <name val="Arial"/>
      <family val="2"/>
    </font>
    <font>
      <b/>
      <sz val="10"/>
      <color theme="1"/>
      <name val="Arial"/>
      <family val="2"/>
    </font>
    <font>
      <b/>
      <u/>
      <sz val="10"/>
      <color theme="1"/>
      <name val="Arial"/>
      <family val="2"/>
    </font>
    <font>
      <b/>
      <sz val="10"/>
      <color indexed="9"/>
      <name val="Arial"/>
      <family val="2"/>
    </font>
    <font>
      <sz val="10"/>
      <name val="Arial"/>
      <family val="2"/>
    </font>
    <font>
      <sz val="10"/>
      <color indexed="8"/>
      <name val="Arial"/>
      <family val="2"/>
    </font>
    <font>
      <sz val="10"/>
      <color indexed="9"/>
      <name val="Arial"/>
      <family val="2"/>
    </font>
    <font>
      <b/>
      <sz val="10"/>
      <color indexed="8"/>
      <name val="Arial"/>
      <family val="2"/>
    </font>
  </fonts>
  <fills count="6">
    <fill>
      <patternFill patternType="none"/>
    </fill>
    <fill>
      <patternFill patternType="gray125"/>
    </fill>
    <fill>
      <patternFill patternType="solid">
        <fgColor rgb="FF002C77"/>
        <bgColor indexed="64"/>
      </patternFill>
    </fill>
    <fill>
      <patternFill patternType="solid">
        <fgColor theme="0"/>
        <bgColor indexed="64"/>
      </patternFill>
    </fill>
    <fill>
      <patternFill patternType="solid">
        <fgColor rgb="FFDADADA"/>
        <bgColor indexed="64"/>
      </patternFill>
    </fill>
    <fill>
      <patternFill patternType="solid">
        <fgColor rgb="FF009DE0"/>
        <bgColor indexed="64"/>
      </patternFill>
    </fill>
  </fills>
  <borders count="62">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9"/>
      </left>
      <right style="thin">
        <color indexed="9"/>
      </right>
      <top style="thin">
        <color indexed="9"/>
      </top>
      <bottom style="thin">
        <color indexed="9"/>
      </bottom>
      <diagonal/>
    </border>
    <border>
      <left style="thin">
        <color indexed="64"/>
      </left>
      <right style="thin">
        <color indexed="64"/>
      </right>
      <top style="thin">
        <color theme="0" tint="-0.24994659260841701"/>
      </top>
      <bottom style="thin">
        <color indexed="22"/>
      </bottom>
      <diagonal/>
    </border>
    <border>
      <left style="thin">
        <color indexed="64"/>
      </left>
      <right style="thin">
        <color indexed="64"/>
      </right>
      <top style="thin">
        <color indexed="22"/>
      </top>
      <bottom style="thin">
        <color indexed="22"/>
      </bottom>
      <diagonal/>
    </border>
    <border>
      <left style="thin">
        <color indexed="64"/>
      </left>
      <right style="thin">
        <color indexed="8"/>
      </right>
      <top style="thin">
        <color indexed="8"/>
      </top>
      <bottom style="thin">
        <color theme="0" tint="-0.34998626667073579"/>
      </bottom>
      <diagonal/>
    </border>
    <border>
      <left style="thin">
        <color indexed="8"/>
      </left>
      <right style="thin">
        <color indexed="8"/>
      </right>
      <top style="thin">
        <color indexed="8"/>
      </top>
      <bottom style="thin">
        <color theme="0" tint="-0.34998626667073579"/>
      </bottom>
      <diagonal/>
    </border>
    <border>
      <left style="thin">
        <color indexed="22"/>
      </left>
      <right style="thin">
        <color indexed="22"/>
      </right>
      <top style="thin">
        <color theme="0" tint="-0.24994659260841701"/>
      </top>
      <bottom style="thin">
        <color indexed="22"/>
      </bottom>
      <diagonal/>
    </border>
    <border>
      <left style="thin">
        <color indexed="64"/>
      </left>
      <right style="thin">
        <color indexed="8"/>
      </right>
      <top style="thin">
        <color theme="0" tint="-0.34998626667073579"/>
      </top>
      <bottom style="thin">
        <color theme="0" tint="-0.34998626667073579"/>
      </bottom>
      <diagonal/>
    </border>
    <border>
      <left style="thin">
        <color indexed="8"/>
      </left>
      <right style="thin">
        <color indexed="8"/>
      </right>
      <top style="thin">
        <color theme="0" tint="-0.34998626667073579"/>
      </top>
      <bottom style="thin">
        <color theme="0" tint="-0.34998626667073579"/>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22"/>
      </top>
      <bottom/>
      <diagonal/>
    </border>
    <border>
      <left style="thin">
        <color indexed="64"/>
      </left>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bottom style="thin">
        <color indexed="64"/>
      </bottom>
      <diagonal/>
    </border>
    <border>
      <left style="thin">
        <color indexed="8"/>
      </left>
      <right style="thin">
        <color indexed="8"/>
      </right>
      <top/>
      <bottom style="thin">
        <color indexed="8"/>
      </bottom>
      <diagonal/>
    </border>
    <border>
      <left style="thin">
        <color indexed="22"/>
      </left>
      <right style="thin">
        <color indexed="22"/>
      </right>
      <top style="thin">
        <color indexed="22"/>
      </top>
      <bottom style="thin">
        <color indexed="64"/>
      </bottom>
      <diagonal/>
    </border>
    <border>
      <left style="thin">
        <color auto="1"/>
      </left>
      <right style="thin">
        <color indexed="9"/>
      </right>
      <top style="thin">
        <color auto="1"/>
      </top>
      <bottom style="thin">
        <color auto="1"/>
      </bottom>
      <diagonal/>
    </border>
    <border>
      <left style="thin">
        <color indexed="9"/>
      </left>
      <right style="thin">
        <color indexed="9"/>
      </right>
      <top style="thin">
        <color auto="1"/>
      </top>
      <bottom style="thin">
        <color auto="1"/>
      </bottom>
      <diagonal/>
    </border>
    <border>
      <left style="thin">
        <color indexed="64"/>
      </left>
      <right/>
      <top style="thin">
        <color indexed="64"/>
      </top>
      <bottom style="thin">
        <color theme="0" tint="-0.14996795556505021"/>
      </bottom>
      <diagonal/>
    </border>
    <border>
      <left/>
      <right/>
      <top style="thin">
        <color indexed="64"/>
      </top>
      <bottom style="thin">
        <color theme="0" tint="-0.14996795556505021"/>
      </bottom>
      <diagonal/>
    </border>
    <border>
      <left style="thin">
        <color indexed="64"/>
      </left>
      <right style="thin">
        <color auto="1"/>
      </right>
      <top style="thin">
        <color indexed="64"/>
      </top>
      <bottom style="thin">
        <color theme="0" tint="-0.14996795556505021"/>
      </bottom>
      <diagonal/>
    </border>
    <border>
      <left style="thin">
        <color indexed="64"/>
      </left>
      <right/>
      <top/>
      <bottom style="thin">
        <color indexed="8"/>
      </bottom>
      <diagonal/>
    </border>
    <border>
      <left/>
      <right/>
      <top/>
      <bottom style="thin">
        <color indexed="8"/>
      </bottom>
      <diagonal/>
    </border>
    <border>
      <left style="thin">
        <color indexed="64"/>
      </left>
      <right style="thin">
        <color indexed="64"/>
      </right>
      <top/>
      <bottom style="thin">
        <color indexed="8"/>
      </bottom>
      <diagonal/>
    </border>
    <border>
      <left style="thin">
        <color indexed="64"/>
      </left>
      <right/>
      <top style="thin">
        <color theme="0" tint="-0.14996795556505021"/>
      </top>
      <bottom style="thin">
        <color theme="0" tint="-0.14996795556505021"/>
      </bottom>
      <diagonal/>
    </border>
    <border>
      <left/>
      <right/>
      <top style="thin">
        <color theme="0" tint="-0.14996795556505021"/>
      </top>
      <bottom style="thin">
        <color theme="0" tint="-0.14996795556505021"/>
      </bottom>
      <diagonal/>
    </border>
    <border>
      <left style="thin">
        <color indexed="64"/>
      </left>
      <right style="thin">
        <color auto="1"/>
      </right>
      <top style="thin">
        <color theme="0" tint="-0.14996795556505021"/>
      </top>
      <bottom style="thin">
        <color theme="0" tint="-0.14996795556505021"/>
      </bottom>
      <diagonal/>
    </border>
    <border>
      <left style="thin">
        <color indexed="64"/>
      </left>
      <right style="thin">
        <color indexed="64"/>
      </right>
      <top style="thin">
        <color indexed="64"/>
      </top>
      <bottom style="thin">
        <color indexed="64"/>
      </bottom>
      <diagonal/>
    </border>
    <border>
      <left style="thin">
        <color indexed="64"/>
      </left>
      <right style="thin">
        <color indexed="9"/>
      </right>
      <top style="thin">
        <color indexed="64"/>
      </top>
      <bottom style="thin">
        <color indexed="64"/>
      </bottom>
      <diagonal/>
    </border>
    <border>
      <left/>
      <right/>
      <top style="thin">
        <color indexed="64"/>
      </top>
      <bottom/>
      <diagonal/>
    </border>
    <border>
      <left style="thin">
        <color indexed="64"/>
      </left>
      <right/>
      <top style="thin">
        <color indexed="8"/>
      </top>
      <bottom style="thin">
        <color theme="0" tint="-0.14996795556505021"/>
      </bottom>
      <diagonal/>
    </border>
    <border>
      <left/>
      <right/>
      <top style="thin">
        <color indexed="8"/>
      </top>
      <bottom style="thin">
        <color theme="0" tint="-0.14996795556505021"/>
      </bottom>
      <diagonal/>
    </border>
    <border>
      <left style="thin">
        <color indexed="64"/>
      </left>
      <right style="thin">
        <color indexed="64"/>
      </right>
      <top style="thin">
        <color indexed="8"/>
      </top>
      <bottom style="thin">
        <color theme="0" tint="-0.1499679555650502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9"/>
      </left>
      <right style="thin">
        <color auto="1"/>
      </right>
      <top style="thin">
        <color indexed="9"/>
      </top>
      <bottom style="thin">
        <color indexed="9"/>
      </bottom>
      <diagonal/>
    </border>
    <border>
      <left style="thin">
        <color indexed="64"/>
      </left>
      <right style="thin">
        <color auto="1"/>
      </right>
      <top style="thin">
        <color indexed="22"/>
      </top>
      <bottom style="thin">
        <color indexed="22"/>
      </bottom>
      <diagonal/>
    </border>
    <border>
      <left style="thin">
        <color indexed="64"/>
      </left>
      <right style="thin">
        <color auto="1"/>
      </right>
      <top style="thin">
        <color indexed="22"/>
      </top>
      <bottom style="thin">
        <color indexed="64"/>
      </bottom>
      <diagonal/>
    </border>
    <border>
      <left style="thin">
        <color auto="1"/>
      </left>
      <right style="thin">
        <color indexed="9"/>
      </right>
      <top style="thin">
        <color auto="1"/>
      </top>
      <bottom style="thin">
        <color indexed="9"/>
      </bottom>
      <diagonal/>
    </border>
    <border>
      <left style="thin">
        <color indexed="9"/>
      </left>
      <right style="thin">
        <color indexed="9"/>
      </right>
      <top style="thin">
        <color auto="1"/>
      </top>
      <bottom style="thin">
        <color indexed="9"/>
      </bottom>
      <diagonal/>
    </border>
    <border>
      <left style="thin">
        <color indexed="9"/>
      </left>
      <right style="thin">
        <color auto="1"/>
      </right>
      <top style="thin">
        <color auto="1"/>
      </top>
      <bottom style="thin">
        <color indexed="9"/>
      </bottom>
      <diagonal/>
    </border>
    <border>
      <left style="thin">
        <color auto="1"/>
      </left>
      <right style="thin">
        <color indexed="9"/>
      </right>
      <top style="thin">
        <color auto="1"/>
      </top>
      <bottom style="thin">
        <color theme="0" tint="-0.24994659260841701"/>
      </bottom>
      <diagonal/>
    </border>
    <border>
      <left style="thin">
        <color indexed="64"/>
      </left>
      <right style="thin">
        <color indexed="64"/>
      </right>
      <top/>
      <bottom style="thin">
        <color indexed="22"/>
      </bottom>
      <diagonal/>
    </border>
    <border>
      <left style="thin">
        <color indexed="64"/>
      </left>
      <right style="thin">
        <color indexed="8"/>
      </right>
      <top/>
      <bottom style="thin">
        <color theme="0" tint="-0.34998626667073579"/>
      </bottom>
      <diagonal/>
    </border>
    <border>
      <left style="thin">
        <color indexed="8"/>
      </left>
      <right style="thin">
        <color indexed="8"/>
      </right>
      <top/>
      <bottom style="thin">
        <color theme="0" tint="-0.34998626667073579"/>
      </bottom>
      <diagonal/>
    </border>
    <border>
      <left style="thin">
        <color indexed="22"/>
      </left>
      <right style="thin">
        <color indexed="22"/>
      </right>
      <top/>
      <bottom style="thin">
        <color indexed="22"/>
      </bottom>
      <diagonal/>
    </border>
    <border>
      <left style="thin">
        <color indexed="8"/>
      </left>
      <right style="thin">
        <color indexed="8"/>
      </right>
      <top/>
      <bottom style="thin">
        <color indexed="64"/>
      </bottom>
      <diagonal/>
    </border>
    <border>
      <left style="thin">
        <color indexed="22"/>
      </left>
      <right style="thin">
        <color indexed="22"/>
      </right>
      <top style="thin">
        <color indexed="22"/>
      </top>
      <bottom style="thin">
        <color indexed="64"/>
      </bottom>
      <diagonal/>
    </border>
    <border>
      <left/>
      <right style="thin">
        <color indexed="64"/>
      </right>
      <top style="thin">
        <color indexed="64"/>
      </top>
      <bottom style="thin">
        <color indexed="64"/>
      </bottom>
      <diagonal/>
    </border>
    <border>
      <left style="thin">
        <color indexed="64"/>
      </left>
      <right/>
      <top style="thin">
        <color auto="1"/>
      </top>
      <bottom style="thin">
        <color theme="0" tint="-0.24994659260841701"/>
      </bottom>
      <diagonal/>
    </border>
    <border>
      <left style="thin">
        <color indexed="64"/>
      </left>
      <right/>
      <top style="thin">
        <color theme="0" tint="-0.24994659260841701"/>
      </top>
      <bottom style="thin">
        <color theme="0" tint="-0.24994659260841701"/>
      </bottom>
      <diagonal/>
    </border>
    <border>
      <left style="thin">
        <color indexed="64"/>
      </left>
      <right/>
      <top style="thin">
        <color theme="0" tint="-0.24994659260841701"/>
      </top>
      <bottom style="thin">
        <color indexed="64"/>
      </bottom>
      <diagonal/>
    </border>
    <border>
      <left style="thin">
        <color auto="1"/>
      </left>
      <right style="thin">
        <color auto="1"/>
      </right>
      <top style="thin">
        <color auto="1"/>
      </top>
      <bottom style="thin">
        <color theme="0" tint="-0.24994659260841701"/>
      </bottom>
      <diagonal/>
    </border>
    <border>
      <left style="thin">
        <color auto="1"/>
      </left>
      <right style="thin">
        <color auto="1"/>
      </right>
      <top style="thin">
        <color theme="0" tint="-0.24994659260841701"/>
      </top>
      <bottom style="thin">
        <color theme="0" tint="-0.24994659260841701"/>
      </bottom>
      <diagonal/>
    </border>
    <border>
      <left style="thin">
        <color auto="1"/>
      </left>
      <right style="thin">
        <color auto="1"/>
      </right>
      <top style="thin">
        <color theme="0" tint="-0.24994659260841701"/>
      </top>
      <bottom style="thin">
        <color auto="1"/>
      </bottom>
      <diagonal/>
    </border>
    <border>
      <left/>
      <right style="thin">
        <color theme="0"/>
      </right>
      <top style="thin">
        <color indexed="64"/>
      </top>
      <bottom style="thin">
        <color indexed="64"/>
      </bottom>
      <diagonal/>
    </border>
    <border>
      <left style="thin">
        <color theme="0"/>
      </left>
      <right style="thin">
        <color indexed="64"/>
      </right>
      <top style="thin">
        <color indexed="64"/>
      </top>
      <bottom style="thin">
        <color indexed="64"/>
      </bottom>
      <diagonal/>
    </border>
    <border>
      <left style="thin">
        <color indexed="9"/>
      </left>
      <right style="thin">
        <color theme="0"/>
      </right>
      <top style="thin">
        <color auto="1"/>
      </top>
      <bottom style="thin">
        <color auto="1"/>
      </bottom>
      <diagonal/>
    </border>
  </borders>
  <cellStyleXfs count="5">
    <xf numFmtId="0" fontId="0" fillId="0" borderId="0"/>
    <xf numFmtId="44" fontId="1" fillId="0" borderId="0" applyFont="0" applyFill="0" applyBorder="0" applyAlignment="0" applyProtection="0"/>
    <xf numFmtId="9" fontId="1" fillId="0" borderId="0" applyFont="0" applyFill="0" applyBorder="0" applyAlignment="0" applyProtection="0"/>
    <xf numFmtId="44" fontId="5" fillId="0" borderId="0" applyFont="0" applyFill="0" applyBorder="0" applyAlignment="0" applyProtection="0"/>
    <xf numFmtId="9" fontId="5" fillId="0" borderId="0" applyFont="0" applyFill="0" applyBorder="0" applyAlignment="0" applyProtection="0"/>
  </cellStyleXfs>
  <cellXfs count="99">
    <xf numFmtId="0" fontId="0" fillId="0" borderId="0" xfId="0"/>
    <xf numFmtId="0" fontId="0" fillId="0" borderId="0" xfId="0" applyFont="1"/>
    <xf numFmtId="0" fontId="0" fillId="0" borderId="3" xfId="0" applyFont="1" applyBorder="1" applyAlignment="1">
      <alignment vertical="center" wrapText="1"/>
    </xf>
    <xf numFmtId="0" fontId="0" fillId="0" borderId="4" xfId="0" applyFont="1" applyBorder="1" applyAlignment="1">
      <alignment horizontal="center" vertical="center" wrapText="1"/>
    </xf>
    <xf numFmtId="0" fontId="2" fillId="0" borderId="0" xfId="0" applyFont="1" applyAlignment="1">
      <alignment vertical="center"/>
    </xf>
    <xf numFmtId="0" fontId="1" fillId="0" borderId="0" xfId="0" applyFont="1" applyAlignment="1">
      <alignment vertical="center"/>
    </xf>
    <xf numFmtId="9" fontId="4" fillId="2" borderId="5" xfId="2" applyFont="1" applyFill="1" applyBorder="1" applyAlignment="1" applyProtection="1">
      <alignment horizontal="center" vertical="center" wrapText="1"/>
    </xf>
    <xf numFmtId="14" fontId="4" fillId="2" borderId="5" xfId="2" applyNumberFormat="1" applyFont="1" applyFill="1" applyBorder="1" applyAlignment="1" applyProtection="1">
      <alignment horizontal="center" vertical="center" wrapText="1"/>
    </xf>
    <xf numFmtId="0" fontId="1" fillId="0" borderId="0" xfId="0" applyFont="1" applyAlignment="1">
      <alignment horizontal="center" vertical="center"/>
    </xf>
    <xf numFmtId="44" fontId="5" fillId="3" borderId="6" xfId="3" applyFont="1" applyFill="1" applyBorder="1" applyAlignment="1" applyProtection="1">
      <alignment vertical="center"/>
    </xf>
    <xf numFmtId="12" fontId="5" fillId="3" borderId="7" xfId="4" applyNumberFormat="1" applyFont="1" applyFill="1" applyBorder="1" applyAlignment="1" applyProtection="1">
      <alignment horizontal="center" vertical="center"/>
    </xf>
    <xf numFmtId="164" fontId="6" fillId="4" borderId="8" xfId="1" applyNumberFormat="1" applyFont="1" applyFill="1" applyBorder="1" applyAlignment="1" applyProtection="1">
      <alignment horizontal="right" vertical="center"/>
      <protection locked="0"/>
    </xf>
    <xf numFmtId="165" fontId="6" fillId="4" borderId="9" xfId="0" applyNumberFormat="1" applyFont="1" applyFill="1" applyBorder="1" applyAlignment="1" applyProtection="1">
      <alignment vertical="center"/>
      <protection locked="0"/>
    </xf>
    <xf numFmtId="166" fontId="1" fillId="0" borderId="10" xfId="0" applyNumberFormat="1" applyFont="1" applyBorder="1" applyAlignment="1">
      <alignment vertical="center"/>
    </xf>
    <xf numFmtId="44" fontId="5" fillId="3" borderId="7" xfId="3" applyFont="1" applyFill="1" applyBorder="1" applyAlignment="1" applyProtection="1">
      <alignment vertical="center"/>
    </xf>
    <xf numFmtId="164" fontId="6" fillId="4" borderId="11" xfId="1" applyNumberFormat="1" applyFont="1" applyFill="1" applyBorder="1" applyAlignment="1" applyProtection="1">
      <alignment horizontal="right" vertical="center"/>
      <protection locked="0"/>
    </xf>
    <xf numFmtId="165" fontId="6" fillId="4" borderId="12" xfId="0" applyNumberFormat="1" applyFont="1" applyFill="1" applyBorder="1" applyAlignment="1" applyProtection="1">
      <alignment vertical="center"/>
      <protection locked="0"/>
    </xf>
    <xf numFmtId="166" fontId="1" fillId="0" borderId="13" xfId="0" applyNumberFormat="1" applyFont="1" applyBorder="1" applyAlignment="1">
      <alignment vertical="center"/>
    </xf>
    <xf numFmtId="12" fontId="5" fillId="3" borderId="14" xfId="4" applyNumberFormat="1" applyFont="1" applyFill="1" applyBorder="1" applyAlignment="1" applyProtection="1">
      <alignment horizontal="center" vertical="center"/>
    </xf>
    <xf numFmtId="44" fontId="5" fillId="3" borderId="15" xfId="3" applyFont="1" applyFill="1" applyBorder="1" applyAlignment="1" applyProtection="1">
      <alignment vertical="center"/>
    </xf>
    <xf numFmtId="44" fontId="5" fillId="3" borderId="16" xfId="3" applyFont="1" applyFill="1" applyBorder="1" applyAlignment="1" applyProtection="1">
      <alignment vertical="center"/>
    </xf>
    <xf numFmtId="12" fontId="5" fillId="3" borderId="17" xfId="4" applyNumberFormat="1" applyFont="1" applyFill="1" applyBorder="1" applyAlignment="1" applyProtection="1">
      <alignment horizontal="center" vertical="center"/>
    </xf>
    <xf numFmtId="164" fontId="6" fillId="4" borderId="18" xfId="1" applyNumberFormat="1" applyFont="1" applyFill="1" applyBorder="1" applyAlignment="1" applyProtection="1">
      <alignment horizontal="right" vertical="center"/>
      <protection locked="0"/>
    </xf>
    <xf numFmtId="165" fontId="6" fillId="4" borderId="18" xfId="0" applyNumberFormat="1" applyFont="1" applyFill="1" applyBorder="1" applyAlignment="1" applyProtection="1">
      <alignment vertical="center"/>
      <protection locked="0"/>
    </xf>
    <xf numFmtId="166" fontId="1" fillId="0" borderId="19" xfId="0" applyNumberFormat="1" applyFont="1" applyBorder="1" applyAlignment="1">
      <alignment vertical="center"/>
    </xf>
    <xf numFmtId="12" fontId="5" fillId="3" borderId="16" xfId="4" applyNumberFormat="1" applyFont="1" applyFill="1" applyBorder="1" applyAlignment="1" applyProtection="1">
      <alignment horizontal="center" vertical="center"/>
    </xf>
    <xf numFmtId="44" fontId="4" fillId="5" borderId="20" xfId="3" applyFont="1" applyFill="1" applyBorder="1" applyAlignment="1" applyProtection="1">
      <alignment vertical="center"/>
    </xf>
    <xf numFmtId="12" fontId="4" fillId="5" borderId="21" xfId="4" applyNumberFormat="1" applyFont="1" applyFill="1" applyBorder="1" applyAlignment="1" applyProtection="1">
      <alignment vertical="center"/>
    </xf>
    <xf numFmtId="164" fontId="4" fillId="5" borderId="21" xfId="1" applyNumberFormat="1" applyFont="1" applyFill="1" applyBorder="1" applyAlignment="1" applyProtection="1">
      <alignment horizontal="right" vertical="center"/>
    </xf>
    <xf numFmtId="165" fontId="4" fillId="5" borderId="21" xfId="0" applyNumberFormat="1" applyFont="1" applyFill="1" applyBorder="1" applyAlignment="1">
      <alignment vertical="center"/>
    </xf>
    <xf numFmtId="166" fontId="4" fillId="5" borderId="21" xfId="0" applyNumberFormat="1" applyFont="1" applyFill="1" applyBorder="1" applyAlignment="1">
      <alignment vertical="center"/>
    </xf>
    <xf numFmtId="0" fontId="6" fillId="0" borderId="22" xfId="3" applyNumberFormat="1" applyFont="1" applyFill="1" applyBorder="1" applyAlignment="1" applyProtection="1">
      <alignment vertical="center"/>
    </xf>
    <xf numFmtId="0" fontId="6" fillId="0" borderId="23" xfId="3" applyNumberFormat="1" applyFont="1" applyFill="1" applyBorder="1" applyAlignment="1" applyProtection="1">
      <alignment vertical="center"/>
    </xf>
    <xf numFmtId="165" fontId="6" fillId="0" borderId="24" xfId="0" applyNumberFormat="1" applyFont="1" applyFill="1" applyBorder="1" applyAlignment="1">
      <alignment vertical="center"/>
    </xf>
    <xf numFmtId="0" fontId="6" fillId="0" borderId="25" xfId="3" applyNumberFormat="1" applyFont="1" applyFill="1" applyBorder="1" applyAlignment="1" applyProtection="1">
      <alignment vertical="center"/>
    </xf>
    <xf numFmtId="0" fontId="6" fillId="0" borderId="26" xfId="3" applyNumberFormat="1" applyFont="1" applyFill="1" applyBorder="1" applyAlignment="1" applyProtection="1">
      <alignment vertical="center"/>
    </xf>
    <xf numFmtId="165" fontId="6" fillId="0" borderId="27" xfId="0" applyNumberFormat="1" applyFont="1" applyFill="1" applyBorder="1" applyAlignment="1">
      <alignment vertical="center"/>
    </xf>
    <xf numFmtId="167" fontId="6" fillId="0" borderId="27" xfId="2" applyNumberFormat="1" applyFont="1" applyFill="1" applyBorder="1" applyAlignment="1">
      <alignment vertical="center"/>
    </xf>
    <xf numFmtId="0" fontId="0" fillId="0" borderId="28" xfId="0" applyFont="1" applyBorder="1" applyAlignment="1">
      <alignment vertical="center"/>
    </xf>
    <xf numFmtId="0" fontId="0" fillId="0" borderId="29" xfId="0" applyFont="1" applyBorder="1" applyAlignment="1">
      <alignment vertical="center"/>
    </xf>
    <xf numFmtId="168" fontId="5" fillId="0" borderId="30" xfId="1" applyNumberFormat="1" applyFont="1" applyFill="1" applyBorder="1" applyAlignment="1" applyProtection="1">
      <alignment vertical="center"/>
      <protection locked="0"/>
    </xf>
    <xf numFmtId="165" fontId="8" fillId="0" borderId="31" xfId="0" applyNumberFormat="1" applyFont="1" applyFill="1" applyBorder="1" applyAlignment="1">
      <alignment vertical="center"/>
    </xf>
    <xf numFmtId="0" fontId="0" fillId="0" borderId="0" xfId="0" applyFont="1" applyAlignment="1">
      <alignment horizontal="left" vertical="center" indent="4"/>
    </xf>
    <xf numFmtId="0" fontId="0" fillId="0" borderId="0" xfId="0" applyFont="1" applyAlignment="1">
      <alignment horizontal="left" vertical="center" indent="8"/>
    </xf>
    <xf numFmtId="0" fontId="7" fillId="2" borderId="1" xfId="0" applyFont="1" applyFill="1" applyBorder="1" applyAlignment="1">
      <alignment vertical="center" wrapText="1"/>
    </xf>
    <xf numFmtId="0" fontId="7" fillId="2" borderId="2" xfId="0" applyFont="1" applyFill="1" applyBorder="1" applyAlignment="1">
      <alignment horizontal="center" vertical="center" wrapText="1"/>
    </xf>
    <xf numFmtId="0" fontId="0" fillId="0" borderId="0" xfId="0" applyFont="1" applyAlignment="1">
      <alignment vertical="center"/>
    </xf>
    <xf numFmtId="165" fontId="1" fillId="0" borderId="6" xfId="0" applyNumberFormat="1" applyFont="1" applyBorder="1" applyAlignment="1">
      <alignment vertical="center"/>
    </xf>
    <xf numFmtId="165" fontId="1" fillId="0" borderId="7" xfId="0" applyNumberFormat="1" applyFont="1" applyBorder="1" applyAlignment="1">
      <alignment vertical="center"/>
    </xf>
    <xf numFmtId="165" fontId="1" fillId="0" borderId="16" xfId="0" applyNumberFormat="1" applyFont="1" applyBorder="1" applyAlignment="1">
      <alignment vertical="center"/>
    </xf>
    <xf numFmtId="9" fontId="4" fillId="5" borderId="32" xfId="2" applyFont="1" applyFill="1" applyBorder="1" applyAlignment="1" applyProtection="1">
      <alignment horizontal="centerContinuous" vertical="center" wrapText="1"/>
    </xf>
    <xf numFmtId="0" fontId="7" fillId="5" borderId="33" xfId="0" applyFont="1" applyFill="1" applyBorder="1" applyAlignment="1">
      <alignment horizontal="centerContinuous"/>
    </xf>
    <xf numFmtId="0" fontId="6" fillId="0" borderId="34" xfId="3" applyNumberFormat="1" applyFont="1" applyFill="1" applyBorder="1" applyAlignment="1" applyProtection="1">
      <alignment vertical="center"/>
    </xf>
    <xf numFmtId="0" fontId="6" fillId="0" borderId="35" xfId="3" applyNumberFormat="1" applyFont="1" applyFill="1" applyBorder="1" applyAlignment="1" applyProtection="1">
      <alignment vertical="center"/>
    </xf>
    <xf numFmtId="165" fontId="6" fillId="0" borderId="36" xfId="0" applyNumberFormat="1" applyFont="1" applyFill="1" applyBorder="1" applyAlignment="1">
      <alignment vertical="center"/>
    </xf>
    <xf numFmtId="0" fontId="8" fillId="0" borderId="37" xfId="3" applyNumberFormat="1" applyFont="1" applyFill="1" applyBorder="1" applyAlignment="1" applyProtection="1">
      <alignment vertical="center"/>
    </xf>
    <xf numFmtId="0" fontId="8" fillId="0" borderId="38" xfId="3" applyNumberFormat="1" applyFont="1" applyFill="1" applyBorder="1" applyAlignment="1" applyProtection="1">
      <alignment vertical="center"/>
    </xf>
    <xf numFmtId="9" fontId="4" fillId="2" borderId="39" xfId="2" applyFont="1" applyFill="1" applyBorder="1" applyAlignment="1" applyProtection="1">
      <alignment horizontal="center" vertical="center" wrapText="1"/>
    </xf>
    <xf numFmtId="165" fontId="1" fillId="0" borderId="40" xfId="0" applyNumberFormat="1" applyFont="1" applyBorder="1" applyAlignment="1">
      <alignment vertical="center"/>
    </xf>
    <xf numFmtId="165" fontId="1" fillId="0" borderId="41" xfId="0" applyNumberFormat="1" applyFont="1" applyBorder="1" applyAlignment="1">
      <alignment vertical="center"/>
    </xf>
    <xf numFmtId="14" fontId="4" fillId="2" borderId="42" xfId="2" applyNumberFormat="1" applyFont="1" applyFill="1" applyBorder="1" applyAlignment="1" applyProtection="1">
      <alignment horizontal="centerContinuous" vertical="center"/>
    </xf>
    <xf numFmtId="9" fontId="4" fillId="2" borderId="43" xfId="2" applyFont="1" applyFill="1" applyBorder="1" applyAlignment="1" applyProtection="1">
      <alignment horizontal="centerContinuous" vertical="center"/>
    </xf>
    <xf numFmtId="9" fontId="4" fillId="2" borderId="44" xfId="2" applyFont="1" applyFill="1" applyBorder="1" applyAlignment="1" applyProtection="1">
      <alignment horizontal="centerContinuous" vertical="center"/>
    </xf>
    <xf numFmtId="9" fontId="4" fillId="2" borderId="45" xfId="2" applyFont="1" applyFill="1" applyBorder="1" applyAlignment="1" applyProtection="1">
      <alignment vertical="center" wrapText="1"/>
    </xf>
    <xf numFmtId="9" fontId="4" fillId="2" borderId="43" xfId="2" applyFont="1" applyFill="1" applyBorder="1" applyAlignment="1" applyProtection="1">
      <alignment horizontal="center" vertical="center" wrapText="1"/>
    </xf>
    <xf numFmtId="44" fontId="5" fillId="3" borderId="46" xfId="3" applyFont="1" applyFill="1" applyBorder="1" applyAlignment="1" applyProtection="1">
      <alignment vertical="center"/>
    </xf>
    <xf numFmtId="12" fontId="5" fillId="3" borderId="46" xfId="4" applyNumberFormat="1" applyFont="1" applyFill="1" applyBorder="1" applyAlignment="1" applyProtection="1">
      <alignment horizontal="center" vertical="center"/>
    </xf>
    <xf numFmtId="164" fontId="6" fillId="4" borderId="47" xfId="1" applyNumberFormat="1" applyFont="1" applyFill="1" applyBorder="1" applyAlignment="1" applyProtection="1">
      <alignment horizontal="right" vertical="center"/>
      <protection locked="0"/>
    </xf>
    <xf numFmtId="165" fontId="6" fillId="4" borderId="48" xfId="0" applyNumberFormat="1" applyFont="1" applyFill="1" applyBorder="1" applyAlignment="1" applyProtection="1">
      <alignment vertical="center"/>
      <protection locked="0"/>
    </xf>
    <xf numFmtId="166" fontId="1" fillId="0" borderId="49" xfId="0" applyNumberFormat="1" applyFont="1" applyBorder="1" applyAlignment="1">
      <alignment vertical="center"/>
    </xf>
    <xf numFmtId="165" fontId="1" fillId="0" borderId="46" xfId="0" applyNumberFormat="1" applyFont="1" applyBorder="1" applyAlignment="1">
      <alignment vertical="center"/>
    </xf>
    <xf numFmtId="44" fontId="5" fillId="3" borderId="41" xfId="3" applyFont="1" applyFill="1" applyBorder="1" applyAlignment="1" applyProtection="1">
      <alignment vertical="center"/>
    </xf>
    <xf numFmtId="12" fontId="5" fillId="3" borderId="41" xfId="4" applyNumberFormat="1" applyFont="1" applyFill="1" applyBorder="1" applyAlignment="1" applyProtection="1">
      <alignment horizontal="center" vertical="center"/>
    </xf>
    <xf numFmtId="164" fontId="6" fillId="4" borderId="50" xfId="1" applyNumberFormat="1" applyFont="1" applyFill="1" applyBorder="1" applyAlignment="1" applyProtection="1">
      <alignment horizontal="right" vertical="center"/>
      <protection locked="0"/>
    </xf>
    <xf numFmtId="165" fontId="6" fillId="4" borderId="50" xfId="0" applyNumberFormat="1" applyFont="1" applyFill="1" applyBorder="1" applyAlignment="1" applyProtection="1">
      <alignment vertical="center"/>
      <protection locked="0"/>
    </xf>
    <xf numFmtId="166" fontId="1" fillId="0" borderId="51" xfId="0" applyNumberFormat="1" applyFont="1" applyBorder="1" applyAlignment="1">
      <alignment vertical="center"/>
    </xf>
    <xf numFmtId="9" fontId="4" fillId="5" borderId="20" xfId="2" applyFont="1" applyFill="1" applyBorder="1" applyAlignment="1" applyProtection="1">
      <alignment horizontal="centerContinuous" vertical="center" wrapText="1"/>
    </xf>
    <xf numFmtId="14" fontId="4" fillId="5" borderId="52" xfId="2" applyNumberFormat="1" applyFont="1" applyFill="1" applyBorder="1" applyAlignment="1" applyProtection="1">
      <alignment horizontal="center" vertical="center" wrapText="1"/>
    </xf>
    <xf numFmtId="168" fontId="0" fillId="0" borderId="57" xfId="1" applyNumberFormat="1" applyFont="1" applyBorder="1"/>
    <xf numFmtId="168" fontId="0" fillId="0" borderId="58" xfId="1" applyNumberFormat="1" applyFont="1" applyBorder="1"/>
    <xf numFmtId="168" fontId="0" fillId="0" borderId="56" xfId="1" applyNumberFormat="1" applyFont="1" applyBorder="1"/>
    <xf numFmtId="0" fontId="0" fillId="0" borderId="53" xfId="0" applyFont="1" applyBorder="1"/>
    <xf numFmtId="0" fontId="0" fillId="0" borderId="54" xfId="0" applyFont="1" applyBorder="1"/>
    <xf numFmtId="0" fontId="0" fillId="0" borderId="55" xfId="0" applyFont="1" applyBorder="1" applyAlignment="1">
      <alignment horizontal="right"/>
    </xf>
    <xf numFmtId="0" fontId="7" fillId="5" borderId="59" xfId="0" applyFont="1" applyFill="1" applyBorder="1" applyAlignment="1">
      <alignment horizontal="centerContinuous"/>
    </xf>
    <xf numFmtId="14" fontId="4" fillId="5" borderId="60" xfId="2" applyNumberFormat="1" applyFont="1" applyFill="1" applyBorder="1" applyAlignment="1" applyProtection="1">
      <alignment horizontal="center" vertical="center" wrapText="1"/>
    </xf>
    <xf numFmtId="166" fontId="4" fillId="5" borderId="61" xfId="0" applyNumberFormat="1" applyFont="1" applyFill="1" applyBorder="1" applyAlignment="1">
      <alignment vertical="center"/>
    </xf>
    <xf numFmtId="165" fontId="4" fillId="5" borderId="60" xfId="0" applyNumberFormat="1" applyFont="1" applyFill="1" applyBorder="1" applyAlignment="1">
      <alignment vertical="center"/>
    </xf>
    <xf numFmtId="165" fontId="6" fillId="0" borderId="12" xfId="0" applyNumberFormat="1" applyFont="1" applyFill="1" applyBorder="1" applyAlignment="1" applyProtection="1">
      <alignment vertical="center"/>
      <protection locked="0"/>
    </xf>
    <xf numFmtId="166" fontId="6" fillId="4" borderId="9" xfId="0" applyNumberFormat="1" applyFont="1" applyFill="1" applyBorder="1" applyAlignment="1" applyProtection="1">
      <alignment vertical="center"/>
      <protection locked="0"/>
    </xf>
    <xf numFmtId="166" fontId="6" fillId="4" borderId="12" xfId="0" applyNumberFormat="1" applyFont="1" applyFill="1" applyBorder="1" applyAlignment="1" applyProtection="1">
      <alignment vertical="center"/>
      <protection locked="0"/>
    </xf>
    <xf numFmtId="166" fontId="6" fillId="4" borderId="18" xfId="0" applyNumberFormat="1" applyFont="1" applyFill="1" applyBorder="1" applyAlignment="1" applyProtection="1">
      <alignment vertical="center"/>
      <protection locked="0"/>
    </xf>
    <xf numFmtId="166" fontId="6" fillId="4" borderId="50" xfId="0" applyNumberFormat="1" applyFont="1" applyFill="1" applyBorder="1" applyAlignment="1" applyProtection="1">
      <alignment vertical="center"/>
      <protection locked="0"/>
    </xf>
    <xf numFmtId="166" fontId="6" fillId="4" borderId="48" xfId="0" applyNumberFormat="1" applyFont="1" applyFill="1" applyBorder="1" applyAlignment="1" applyProtection="1">
      <alignment vertical="center"/>
      <protection locked="0"/>
    </xf>
    <xf numFmtId="0" fontId="0" fillId="0" borderId="0" xfId="0" applyFont="1" applyAlignment="1">
      <alignment horizontal="left" vertical="center" wrapText="1"/>
    </xf>
    <xf numFmtId="0" fontId="0" fillId="0" borderId="0" xfId="0" applyFont="1" applyAlignment="1">
      <alignment wrapText="1"/>
    </xf>
    <xf numFmtId="0" fontId="0" fillId="0" borderId="0" xfId="0" applyAlignment="1">
      <alignment wrapText="1"/>
    </xf>
    <xf numFmtId="0" fontId="0" fillId="0" borderId="0" xfId="0" applyFont="1" applyAlignment="1">
      <alignment horizontal="left" vertical="center" wrapText="1" indent="3"/>
    </xf>
    <xf numFmtId="0" fontId="0" fillId="0" borderId="0" xfId="0" applyFont="1" applyAlignment="1">
      <alignment horizontal="left" wrapText="1" indent="3"/>
    </xf>
  </cellXfs>
  <cellStyles count="5">
    <cellStyle name="Currency" xfId="1" builtinId="4"/>
    <cellStyle name="Currency 2" xfId="3"/>
    <cellStyle name="Normal" xfId="0" builtinId="0"/>
    <cellStyle name="Percent" xfId="2" builtinId="5"/>
    <cellStyle name="Percent 2"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49494"/>
  </sheetPr>
  <dimension ref="A1:A3"/>
  <sheetViews>
    <sheetView tabSelected="1" workbookViewId="0"/>
  </sheetViews>
  <sheetFormatPr defaultRowHeight="12.5" x14ac:dyDescent="0.25"/>
  <sheetData>
    <row r="1" spans="1:1" x14ac:dyDescent="0.25">
      <c r="A1" t="s">
        <v>62</v>
      </c>
    </row>
    <row r="2" spans="1:1" x14ac:dyDescent="0.25">
      <c r="A2" t="s">
        <v>63</v>
      </c>
    </row>
    <row r="3" spans="1:1" x14ac:dyDescent="0.25">
      <c r="A3" t="s">
        <v>64</v>
      </c>
    </row>
  </sheetData>
  <sheetProtection algorithmName="SHA-512" hashValue="sNrNmc/RblZzZ1kl5+1YCIaeV4xAvCXZ964BBm0ZGKI295IRlsQF9bT/lEC7Q3jKJsiW6gr3uZCkNnVAVrP9vQ==" saltValue="vjN7A8K3yhiKD0LWP1REIQ==" spinCount="100000" sheet="1" objects="1" scenarios="1"/>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49494"/>
  </sheetPr>
  <dimension ref="A1:F82"/>
  <sheetViews>
    <sheetView showGridLines="0" workbookViewId="0"/>
  </sheetViews>
  <sheetFormatPr defaultRowHeight="12.5" x14ac:dyDescent="0.25"/>
  <cols>
    <col min="1" max="1" width="29.453125" customWidth="1"/>
    <col min="2" max="3" width="22" customWidth="1"/>
    <col min="5" max="5" width="15.90625" customWidth="1"/>
  </cols>
  <sheetData>
    <row r="1" spans="1:6" ht="13" x14ac:dyDescent="0.25">
      <c r="A1" s="4" t="s">
        <v>15</v>
      </c>
      <c r="B1" s="1"/>
      <c r="C1" s="1"/>
      <c r="D1" s="1"/>
      <c r="E1" s="1"/>
      <c r="F1" s="1"/>
    </row>
    <row r="2" spans="1:6" ht="96" customHeight="1" x14ac:dyDescent="0.25">
      <c r="A2" s="94" t="s">
        <v>28</v>
      </c>
      <c r="B2" s="95"/>
      <c r="C2" s="95"/>
      <c r="D2" s="95"/>
      <c r="E2" s="95"/>
      <c r="F2" s="1"/>
    </row>
    <row r="3" spans="1:6" x14ac:dyDescent="0.25">
      <c r="A3" s="42"/>
      <c r="B3" s="1"/>
      <c r="C3" s="1"/>
      <c r="D3" s="1"/>
      <c r="E3" s="1"/>
      <c r="F3" s="1"/>
    </row>
    <row r="4" spans="1:6" ht="26.5" customHeight="1" x14ac:dyDescent="0.25">
      <c r="A4" s="94" t="s">
        <v>29</v>
      </c>
      <c r="B4" s="95"/>
      <c r="C4" s="95"/>
      <c r="D4" s="95"/>
      <c r="E4" s="95"/>
      <c r="F4" s="1"/>
    </row>
    <row r="5" spans="1:6" x14ac:dyDescent="0.25">
      <c r="A5" s="42"/>
      <c r="B5" s="1"/>
      <c r="C5" s="1"/>
      <c r="D5" s="1"/>
      <c r="E5" s="1"/>
      <c r="F5" s="1"/>
    </row>
    <row r="6" spans="1:6" ht="87" customHeight="1" x14ac:dyDescent="0.25">
      <c r="A6" s="97" t="s">
        <v>30</v>
      </c>
      <c r="B6" s="98"/>
      <c r="C6" s="98"/>
      <c r="D6" s="98"/>
      <c r="E6" s="98"/>
      <c r="F6" s="1"/>
    </row>
    <row r="7" spans="1:6" x14ac:dyDescent="0.25">
      <c r="A7" s="43"/>
      <c r="B7" s="1"/>
      <c r="C7" s="1"/>
      <c r="D7" s="1"/>
      <c r="E7" s="1"/>
      <c r="F7" s="1"/>
    </row>
    <row r="8" spans="1:6" ht="65" customHeight="1" x14ac:dyDescent="0.25">
      <c r="A8" s="97" t="s">
        <v>31</v>
      </c>
      <c r="B8" s="98"/>
      <c r="C8" s="98"/>
      <c r="D8" s="98"/>
      <c r="E8" s="98"/>
      <c r="F8" s="1"/>
    </row>
    <row r="9" spans="1:6" x14ac:dyDescent="0.25">
      <c r="A9" s="42"/>
      <c r="B9" s="1"/>
      <c r="C9" s="1"/>
      <c r="D9" s="1"/>
      <c r="E9" s="1"/>
      <c r="F9" s="1"/>
    </row>
    <row r="10" spans="1:6" ht="118.5" customHeight="1" x14ac:dyDescent="0.25">
      <c r="A10" s="94" t="s">
        <v>32</v>
      </c>
      <c r="B10" s="95"/>
      <c r="C10" s="95"/>
      <c r="D10" s="95"/>
      <c r="E10" s="95"/>
      <c r="F10" s="1"/>
    </row>
    <row r="11" spans="1:6" x14ac:dyDescent="0.25">
      <c r="A11" s="42"/>
      <c r="B11" s="1"/>
      <c r="C11" s="1"/>
      <c r="D11" s="1"/>
      <c r="E11" s="1"/>
      <c r="F11" s="1"/>
    </row>
    <row r="12" spans="1:6" ht="42.5" customHeight="1" x14ac:dyDescent="0.25">
      <c r="A12" s="94" t="s">
        <v>33</v>
      </c>
      <c r="B12" s="95"/>
      <c r="C12" s="95"/>
      <c r="D12" s="95"/>
      <c r="E12" s="95"/>
      <c r="F12" s="1"/>
    </row>
    <row r="13" spans="1:6" ht="13" thickBot="1" x14ac:dyDescent="0.3">
      <c r="A13" s="42"/>
      <c r="B13" s="1"/>
      <c r="C13" s="1"/>
      <c r="D13" s="1"/>
      <c r="E13" s="1"/>
      <c r="F13" s="1"/>
    </row>
    <row r="14" spans="1:6" ht="25.5" thickBot="1" x14ac:dyDescent="0.3">
      <c r="A14" s="44" t="s">
        <v>16</v>
      </c>
      <c r="B14" s="45" t="s">
        <v>17</v>
      </c>
      <c r="C14" s="45" t="s">
        <v>18</v>
      </c>
      <c r="D14" s="1"/>
      <c r="E14" s="1"/>
      <c r="F14" s="1"/>
    </row>
    <row r="15" spans="1:6" ht="25.5" thickBot="1" x14ac:dyDescent="0.3">
      <c r="A15" s="2" t="s">
        <v>19</v>
      </c>
      <c r="B15" s="3" t="s">
        <v>20</v>
      </c>
      <c r="C15" s="3" t="s">
        <v>21</v>
      </c>
      <c r="D15" s="1"/>
      <c r="E15" s="1"/>
      <c r="F15" s="1"/>
    </row>
    <row r="16" spans="1:6" ht="38" thickBot="1" x14ac:dyDescent="0.3">
      <c r="A16" s="2" t="s">
        <v>22</v>
      </c>
      <c r="B16" s="3" t="s">
        <v>23</v>
      </c>
      <c r="C16" s="3" t="s">
        <v>23</v>
      </c>
      <c r="D16" s="1"/>
      <c r="E16" s="1"/>
      <c r="F16" s="1"/>
    </row>
    <row r="17" spans="1:6" ht="25.5" thickBot="1" x14ac:dyDescent="0.3">
      <c r="A17" s="2" t="s">
        <v>24</v>
      </c>
      <c r="B17" s="3" t="s">
        <v>25</v>
      </c>
      <c r="C17" s="3" t="s">
        <v>20</v>
      </c>
      <c r="D17" s="1"/>
      <c r="E17" s="1"/>
      <c r="F17" s="1"/>
    </row>
    <row r="18" spans="1:6" ht="38" thickBot="1" x14ac:dyDescent="0.3">
      <c r="A18" s="2" t="s">
        <v>26</v>
      </c>
      <c r="B18" s="3" t="s">
        <v>23</v>
      </c>
      <c r="C18" s="3" t="s">
        <v>23</v>
      </c>
      <c r="D18" s="1"/>
      <c r="E18" s="1"/>
      <c r="F18" s="1"/>
    </row>
    <row r="19" spans="1:6" ht="25.5" thickBot="1" x14ac:dyDescent="0.3">
      <c r="A19" s="2" t="s">
        <v>27</v>
      </c>
      <c r="B19" s="3" t="s">
        <v>20</v>
      </c>
      <c r="C19" s="3" t="s">
        <v>25</v>
      </c>
      <c r="D19" s="1"/>
      <c r="E19" s="1"/>
      <c r="F19" s="1"/>
    </row>
    <row r="20" spans="1:6" x14ac:dyDescent="0.25">
      <c r="A20" s="42"/>
      <c r="B20" s="1"/>
      <c r="C20" s="1"/>
      <c r="D20" s="1"/>
      <c r="E20" s="1"/>
      <c r="F20" s="1"/>
    </row>
    <row r="21" spans="1:6" ht="68.5" customHeight="1" x14ac:dyDescent="0.25">
      <c r="A21" s="94" t="s">
        <v>34</v>
      </c>
      <c r="B21" s="96"/>
      <c r="C21" s="96"/>
      <c r="D21" s="96"/>
      <c r="E21" s="96"/>
      <c r="F21" s="1"/>
    </row>
    <row r="22" spans="1:6" x14ac:dyDescent="0.25">
      <c r="A22" s="1"/>
      <c r="B22" s="1"/>
      <c r="C22" s="1"/>
      <c r="D22" s="1"/>
      <c r="E22" s="1"/>
      <c r="F22" s="1"/>
    </row>
    <row r="23" spans="1:6" x14ac:dyDescent="0.25">
      <c r="A23" s="1"/>
      <c r="B23" s="1"/>
      <c r="C23" s="1"/>
      <c r="D23" s="1"/>
      <c r="E23" s="1"/>
      <c r="F23" s="1"/>
    </row>
    <row r="24" spans="1:6" x14ac:dyDescent="0.25">
      <c r="A24" s="1"/>
      <c r="B24" s="1"/>
      <c r="C24" s="1"/>
      <c r="D24" s="1"/>
      <c r="E24" s="1"/>
      <c r="F24" s="1"/>
    </row>
    <row r="25" spans="1:6" x14ac:dyDescent="0.25">
      <c r="A25" s="1"/>
      <c r="B25" s="1"/>
      <c r="C25" s="1"/>
      <c r="D25" s="1"/>
      <c r="E25" s="1"/>
      <c r="F25" s="1"/>
    </row>
    <row r="26" spans="1:6" x14ac:dyDescent="0.25">
      <c r="A26" s="1"/>
      <c r="B26" s="1"/>
      <c r="C26" s="1"/>
      <c r="D26" s="1"/>
      <c r="E26" s="1"/>
      <c r="F26" s="1"/>
    </row>
    <row r="27" spans="1:6" x14ac:dyDescent="0.25">
      <c r="A27" s="1"/>
      <c r="B27" s="1"/>
      <c r="C27" s="1"/>
      <c r="D27" s="1"/>
      <c r="E27" s="1"/>
      <c r="F27" s="1"/>
    </row>
    <row r="28" spans="1:6" x14ac:dyDescent="0.25">
      <c r="A28" s="1"/>
      <c r="B28" s="1"/>
      <c r="C28" s="1"/>
      <c r="D28" s="1"/>
      <c r="E28" s="1"/>
      <c r="F28" s="1"/>
    </row>
    <row r="29" spans="1:6" x14ac:dyDescent="0.25">
      <c r="A29" s="1"/>
      <c r="B29" s="1"/>
      <c r="C29" s="1"/>
      <c r="D29" s="1"/>
      <c r="E29" s="1"/>
      <c r="F29" s="1"/>
    </row>
    <row r="30" spans="1:6" x14ac:dyDescent="0.25">
      <c r="A30" s="1"/>
      <c r="B30" s="1"/>
      <c r="C30" s="1"/>
      <c r="D30" s="1"/>
      <c r="E30" s="1"/>
      <c r="F30" s="1"/>
    </row>
    <row r="31" spans="1:6" x14ac:dyDescent="0.25">
      <c r="A31" s="1"/>
      <c r="B31" s="1"/>
      <c r="C31" s="1"/>
      <c r="D31" s="1"/>
      <c r="E31" s="1"/>
      <c r="F31" s="1"/>
    </row>
    <row r="32" spans="1:6" x14ac:dyDescent="0.25">
      <c r="A32" s="1"/>
      <c r="B32" s="1"/>
      <c r="C32" s="1"/>
      <c r="D32" s="1"/>
      <c r="E32" s="1"/>
      <c r="F32" s="1"/>
    </row>
    <row r="33" spans="1:6" x14ac:dyDescent="0.25">
      <c r="A33" s="1"/>
      <c r="B33" s="1"/>
      <c r="C33" s="1"/>
      <c r="D33" s="1"/>
      <c r="E33" s="1"/>
      <c r="F33" s="1"/>
    </row>
    <row r="34" spans="1:6" x14ac:dyDescent="0.25">
      <c r="A34" s="1"/>
      <c r="B34" s="1"/>
      <c r="C34" s="1"/>
      <c r="D34" s="1"/>
      <c r="E34" s="1"/>
      <c r="F34" s="1"/>
    </row>
    <row r="35" spans="1:6" x14ac:dyDescent="0.25">
      <c r="A35" s="1"/>
      <c r="B35" s="1"/>
      <c r="C35" s="1"/>
      <c r="D35" s="1"/>
      <c r="E35" s="1"/>
      <c r="F35" s="1"/>
    </row>
    <row r="36" spans="1:6" x14ac:dyDescent="0.25">
      <c r="A36" s="1"/>
      <c r="B36" s="1"/>
      <c r="C36" s="1"/>
      <c r="D36" s="1"/>
      <c r="E36" s="1"/>
      <c r="F36" s="1"/>
    </row>
    <row r="37" spans="1:6" x14ac:dyDescent="0.25">
      <c r="A37" s="1"/>
      <c r="B37" s="1"/>
      <c r="C37" s="1"/>
      <c r="D37" s="1"/>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1"/>
      <c r="B47" s="1"/>
      <c r="C47" s="1"/>
      <c r="D47" s="1"/>
      <c r="E47" s="1"/>
      <c r="F47" s="1"/>
    </row>
    <row r="48" spans="1:6" x14ac:dyDescent="0.25">
      <c r="A48" s="1"/>
      <c r="B48" s="1"/>
      <c r="C48" s="1"/>
      <c r="D48" s="1"/>
      <c r="E48" s="1"/>
      <c r="F48" s="1"/>
    </row>
    <row r="49" spans="1:6" x14ac:dyDescent="0.25">
      <c r="A49" s="1"/>
      <c r="B49" s="1"/>
      <c r="C49" s="1"/>
      <c r="D49" s="1"/>
      <c r="E49" s="1"/>
      <c r="F49" s="1"/>
    </row>
    <row r="50" spans="1:6" x14ac:dyDescent="0.25">
      <c r="A50" s="1"/>
      <c r="B50" s="1"/>
      <c r="C50" s="1"/>
      <c r="D50" s="1"/>
      <c r="E50" s="1"/>
      <c r="F50" s="1"/>
    </row>
    <row r="51" spans="1:6" x14ac:dyDescent="0.25">
      <c r="A51" s="1"/>
      <c r="B51" s="1"/>
      <c r="C51" s="1"/>
      <c r="D51" s="1"/>
      <c r="E51" s="1"/>
      <c r="F51" s="1"/>
    </row>
    <row r="52" spans="1:6" x14ac:dyDescent="0.25">
      <c r="A52" s="1"/>
      <c r="B52" s="1"/>
      <c r="C52" s="1"/>
      <c r="D52" s="1"/>
      <c r="E52" s="1"/>
      <c r="F52" s="1"/>
    </row>
    <row r="53" spans="1:6" x14ac:dyDescent="0.25">
      <c r="A53" s="1"/>
      <c r="B53" s="1"/>
      <c r="C53" s="1"/>
      <c r="D53" s="1"/>
      <c r="E53" s="1"/>
      <c r="F53" s="1"/>
    </row>
    <row r="54" spans="1:6" x14ac:dyDescent="0.25">
      <c r="A54" s="1"/>
      <c r="B54" s="1"/>
      <c r="C54" s="1"/>
      <c r="D54" s="1"/>
      <c r="E54" s="1"/>
      <c r="F54" s="1"/>
    </row>
    <row r="55" spans="1:6" x14ac:dyDescent="0.25">
      <c r="A55" s="1"/>
      <c r="B55" s="1"/>
      <c r="C55" s="1"/>
      <c r="D55" s="1"/>
      <c r="E55" s="1"/>
      <c r="F55" s="1"/>
    </row>
    <row r="56" spans="1:6" x14ac:dyDescent="0.25">
      <c r="A56" s="1"/>
      <c r="B56" s="1"/>
      <c r="C56" s="1"/>
      <c r="D56" s="1"/>
      <c r="E56" s="1"/>
      <c r="F56" s="1"/>
    </row>
    <row r="57" spans="1:6" x14ac:dyDescent="0.25">
      <c r="A57" s="1"/>
      <c r="B57" s="1"/>
      <c r="C57" s="1"/>
      <c r="D57" s="1"/>
      <c r="E57" s="1"/>
      <c r="F57" s="1"/>
    </row>
    <row r="58" spans="1:6" x14ac:dyDescent="0.25">
      <c r="A58" s="1"/>
      <c r="B58" s="1"/>
      <c r="C58" s="1"/>
      <c r="D58" s="1"/>
      <c r="E58" s="1"/>
      <c r="F58" s="1"/>
    </row>
    <row r="59" spans="1:6" x14ac:dyDescent="0.25">
      <c r="A59" s="1"/>
      <c r="B59" s="1"/>
      <c r="C59" s="1"/>
      <c r="D59" s="1"/>
      <c r="E59" s="1"/>
      <c r="F59" s="1"/>
    </row>
    <row r="60" spans="1:6" x14ac:dyDescent="0.25">
      <c r="A60" s="1"/>
      <c r="B60" s="1"/>
      <c r="C60" s="1"/>
      <c r="D60" s="1"/>
      <c r="E60" s="1"/>
      <c r="F60" s="1"/>
    </row>
    <row r="61" spans="1:6" x14ac:dyDescent="0.25">
      <c r="A61" s="1"/>
      <c r="B61" s="1"/>
      <c r="C61" s="1"/>
      <c r="D61" s="1"/>
      <c r="E61" s="1"/>
      <c r="F61" s="1"/>
    </row>
    <row r="62" spans="1:6" x14ac:dyDescent="0.25">
      <c r="A62" s="1"/>
      <c r="B62" s="1"/>
      <c r="C62" s="1"/>
      <c r="D62" s="1"/>
      <c r="E62" s="1"/>
      <c r="F62" s="1"/>
    </row>
    <row r="63" spans="1:6" x14ac:dyDescent="0.25">
      <c r="A63" s="1"/>
      <c r="B63" s="1"/>
      <c r="C63" s="1"/>
      <c r="D63" s="1"/>
      <c r="E63" s="1"/>
      <c r="F63" s="1"/>
    </row>
    <row r="64" spans="1:6" x14ac:dyDescent="0.25">
      <c r="A64" s="1"/>
      <c r="B64" s="1"/>
      <c r="C64" s="1"/>
      <c r="D64" s="1"/>
      <c r="E64" s="1"/>
      <c r="F64" s="1"/>
    </row>
    <row r="65" spans="1:6" x14ac:dyDescent="0.25">
      <c r="A65" s="1"/>
      <c r="B65" s="1"/>
      <c r="C65" s="1"/>
      <c r="D65" s="1"/>
      <c r="E65" s="1"/>
      <c r="F65" s="1"/>
    </row>
    <row r="66" spans="1:6" x14ac:dyDescent="0.25">
      <c r="A66" s="1"/>
      <c r="B66" s="1"/>
      <c r="C66" s="1"/>
      <c r="D66" s="1"/>
      <c r="E66" s="1"/>
      <c r="F66" s="1"/>
    </row>
    <row r="67" spans="1:6" x14ac:dyDescent="0.25">
      <c r="A67" s="1"/>
      <c r="B67" s="1"/>
      <c r="C67" s="1"/>
      <c r="D67" s="1"/>
      <c r="E67" s="1"/>
      <c r="F67" s="1"/>
    </row>
    <row r="68" spans="1:6" x14ac:dyDescent="0.25">
      <c r="A68" s="1"/>
      <c r="B68" s="1"/>
      <c r="C68" s="1"/>
      <c r="D68" s="1"/>
      <c r="E68" s="1"/>
      <c r="F68" s="1"/>
    </row>
    <row r="69" spans="1:6" x14ac:dyDescent="0.25">
      <c r="A69" s="1"/>
      <c r="B69" s="1"/>
      <c r="C69" s="1"/>
      <c r="D69" s="1"/>
      <c r="E69" s="1"/>
      <c r="F69" s="1"/>
    </row>
    <row r="70" spans="1:6" x14ac:dyDescent="0.25">
      <c r="A70" s="1"/>
      <c r="B70" s="1"/>
      <c r="C70" s="1"/>
      <c r="D70" s="1"/>
      <c r="E70" s="1"/>
      <c r="F70" s="1"/>
    </row>
    <row r="71" spans="1:6" x14ac:dyDescent="0.25">
      <c r="A71" s="1"/>
      <c r="B71" s="1"/>
      <c r="C71" s="1"/>
      <c r="D71" s="1"/>
      <c r="E71" s="1"/>
      <c r="F71" s="1"/>
    </row>
    <row r="72" spans="1:6" x14ac:dyDescent="0.25">
      <c r="A72" s="1"/>
      <c r="B72" s="1"/>
      <c r="C72" s="1"/>
      <c r="D72" s="1"/>
      <c r="E72" s="1"/>
      <c r="F72" s="1"/>
    </row>
    <row r="73" spans="1:6" x14ac:dyDescent="0.25">
      <c r="A73" s="1"/>
      <c r="B73" s="1"/>
      <c r="C73" s="1"/>
      <c r="D73" s="1"/>
      <c r="E73" s="1"/>
      <c r="F73" s="1"/>
    </row>
    <row r="74" spans="1:6" x14ac:dyDescent="0.25">
      <c r="A74" s="1"/>
      <c r="B74" s="1"/>
      <c r="C74" s="1"/>
      <c r="D74" s="1"/>
      <c r="E74" s="1"/>
      <c r="F74" s="1"/>
    </row>
    <row r="75" spans="1:6" x14ac:dyDescent="0.25">
      <c r="A75" s="1"/>
      <c r="B75" s="1"/>
      <c r="C75" s="1"/>
      <c r="D75" s="1"/>
      <c r="E75" s="1"/>
      <c r="F75" s="1"/>
    </row>
    <row r="76" spans="1:6" x14ac:dyDescent="0.25">
      <c r="A76" s="1"/>
      <c r="B76" s="1"/>
      <c r="C76" s="1"/>
      <c r="D76" s="1"/>
      <c r="E76" s="1"/>
      <c r="F76" s="1"/>
    </row>
    <row r="77" spans="1:6" x14ac:dyDescent="0.25">
      <c r="A77" s="1"/>
      <c r="B77" s="1"/>
      <c r="C77" s="1"/>
      <c r="D77" s="1"/>
      <c r="E77" s="1"/>
      <c r="F77" s="1"/>
    </row>
    <row r="78" spans="1:6" x14ac:dyDescent="0.25">
      <c r="A78" s="1"/>
      <c r="B78" s="1"/>
      <c r="C78" s="1"/>
      <c r="D78" s="1"/>
      <c r="E78" s="1"/>
      <c r="F78" s="1"/>
    </row>
    <row r="79" spans="1:6" x14ac:dyDescent="0.25">
      <c r="A79" s="1"/>
      <c r="B79" s="1"/>
      <c r="C79" s="1"/>
      <c r="D79" s="1"/>
      <c r="E79" s="1"/>
      <c r="F79" s="1"/>
    </row>
    <row r="80" spans="1:6" x14ac:dyDescent="0.25">
      <c r="A80" s="1"/>
      <c r="B80" s="1"/>
      <c r="C80" s="1"/>
      <c r="D80" s="1"/>
      <c r="E80" s="1"/>
      <c r="F80" s="1"/>
    </row>
    <row r="81" spans="1:6" x14ac:dyDescent="0.25">
      <c r="A81" s="1"/>
      <c r="B81" s="1"/>
      <c r="C81" s="1"/>
      <c r="D81" s="1"/>
      <c r="E81" s="1"/>
      <c r="F81" s="1"/>
    </row>
    <row r="82" spans="1:6" x14ac:dyDescent="0.25">
      <c r="A82" s="1"/>
      <c r="B82" s="1"/>
      <c r="C82" s="1"/>
      <c r="D82" s="1"/>
      <c r="E82" s="1"/>
      <c r="F82" s="1"/>
    </row>
  </sheetData>
  <sheetProtection algorithmName="SHA-512" hashValue="a7gHf0eTKO24UJfMz+v3gTrvKijIY/6ZBGpFa2GaQSkVMDsS93je+yjYsQXEM2UKAeHGn2qOqOyxY//bpMwZtw==" saltValue="ry5BRz7mMFGljLilBGdp7Q==" spinCount="100000" sheet="1" objects="1" scenarios="1"/>
  <mergeCells count="7">
    <mergeCell ref="A12:E12"/>
    <mergeCell ref="A21:E21"/>
    <mergeCell ref="A2:E2"/>
    <mergeCell ref="A4:E4"/>
    <mergeCell ref="A6:E6"/>
    <mergeCell ref="A8:E8"/>
    <mergeCell ref="A10:E10"/>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A2C2B"/>
    <pageSetUpPr fitToPage="1"/>
  </sheetPr>
  <dimension ref="A1:H45"/>
  <sheetViews>
    <sheetView workbookViewId="0"/>
  </sheetViews>
  <sheetFormatPr defaultRowHeight="12.5" x14ac:dyDescent="0.25"/>
  <cols>
    <col min="1" max="1" width="3" customWidth="1"/>
    <col min="2" max="2" width="15.81640625" customWidth="1"/>
    <col min="3" max="3" width="26.26953125" customWidth="1"/>
    <col min="4" max="8" width="17.81640625" customWidth="1"/>
  </cols>
  <sheetData>
    <row r="1" spans="1:8" ht="13" x14ac:dyDescent="0.25">
      <c r="A1" s="5"/>
      <c r="B1" s="46" t="s">
        <v>36</v>
      </c>
      <c r="C1" s="5"/>
      <c r="D1" s="5"/>
      <c r="E1" s="5"/>
      <c r="F1" s="5"/>
      <c r="G1" s="5"/>
      <c r="H1" s="5"/>
    </row>
    <row r="2" spans="1:8" x14ac:dyDescent="0.25">
      <c r="A2" s="5"/>
      <c r="B2" s="46" t="s">
        <v>37</v>
      </c>
      <c r="C2" s="5"/>
      <c r="D2" s="5"/>
      <c r="E2" s="5"/>
      <c r="F2" s="5"/>
      <c r="G2" s="5"/>
      <c r="H2" s="5"/>
    </row>
    <row r="3" spans="1:8" x14ac:dyDescent="0.25">
      <c r="A3" s="5"/>
      <c r="B3" s="5"/>
      <c r="C3" s="5"/>
      <c r="D3" s="5"/>
      <c r="E3" s="5"/>
      <c r="F3" s="5"/>
      <c r="G3" s="5"/>
      <c r="H3" s="5"/>
    </row>
    <row r="4" spans="1:8" ht="13" x14ac:dyDescent="0.25">
      <c r="A4" s="5"/>
      <c r="B4" s="5"/>
      <c r="C4" s="5"/>
      <c r="D4" s="60" t="s">
        <v>61</v>
      </c>
      <c r="E4" s="61"/>
      <c r="F4" s="61"/>
      <c r="G4" s="61"/>
      <c r="H4" s="62"/>
    </row>
    <row r="5" spans="1:8" ht="39" x14ac:dyDescent="0.25">
      <c r="A5" s="5"/>
      <c r="B5" s="63" t="s">
        <v>0</v>
      </c>
      <c r="C5" s="64" t="s">
        <v>1</v>
      </c>
      <c r="D5" s="7" t="s">
        <v>2</v>
      </c>
      <c r="E5" s="6" t="s">
        <v>39</v>
      </c>
      <c r="F5" s="6" t="s">
        <v>40</v>
      </c>
      <c r="G5" s="6" t="s">
        <v>41</v>
      </c>
      <c r="H5" s="57" t="s">
        <v>42</v>
      </c>
    </row>
    <row r="6" spans="1:8" x14ac:dyDescent="0.25">
      <c r="A6" s="8"/>
      <c r="B6" s="9" t="s">
        <v>3</v>
      </c>
      <c r="C6" s="10" t="s">
        <v>10</v>
      </c>
      <c r="D6" s="11">
        <v>0</v>
      </c>
      <c r="E6" s="12">
        <v>0</v>
      </c>
      <c r="F6" s="13">
        <f>IFERROR(+E6/D6,0)</f>
        <v>0</v>
      </c>
      <c r="G6" s="89">
        <v>0</v>
      </c>
      <c r="H6" s="47">
        <f t="shared" ref="H6:H29" si="0">+D6*G6</f>
        <v>0</v>
      </c>
    </row>
    <row r="7" spans="1:8" x14ac:dyDescent="0.25">
      <c r="A7" s="5"/>
      <c r="B7" s="14" t="s">
        <v>3</v>
      </c>
      <c r="C7" s="10" t="s">
        <v>11</v>
      </c>
      <c r="D7" s="15">
        <v>0</v>
      </c>
      <c r="E7" s="16">
        <v>0</v>
      </c>
      <c r="F7" s="17">
        <f t="shared" ref="F7:F25" si="1">IFERROR(+E7/D7,0)</f>
        <v>0</v>
      </c>
      <c r="G7" s="90">
        <v>0</v>
      </c>
      <c r="H7" s="58">
        <f t="shared" si="0"/>
        <v>0</v>
      </c>
    </row>
    <row r="8" spans="1:8" x14ac:dyDescent="0.25">
      <c r="A8" s="5"/>
      <c r="B8" s="14" t="s">
        <v>3</v>
      </c>
      <c r="C8" s="18" t="s">
        <v>12</v>
      </c>
      <c r="D8" s="15">
        <v>0</v>
      </c>
      <c r="E8" s="16">
        <v>0</v>
      </c>
      <c r="F8" s="17">
        <f t="shared" si="1"/>
        <v>0</v>
      </c>
      <c r="G8" s="90">
        <v>0</v>
      </c>
      <c r="H8" s="58">
        <f t="shared" si="0"/>
        <v>0</v>
      </c>
    </row>
    <row r="9" spans="1:8" x14ac:dyDescent="0.25">
      <c r="A9" s="5"/>
      <c r="B9" s="19" t="s">
        <v>3</v>
      </c>
      <c r="C9" s="10" t="s">
        <v>13</v>
      </c>
      <c r="D9" s="15">
        <v>0</v>
      </c>
      <c r="E9" s="16">
        <v>0</v>
      </c>
      <c r="F9" s="17">
        <f t="shared" si="1"/>
        <v>0</v>
      </c>
      <c r="G9" s="90">
        <v>0</v>
      </c>
      <c r="H9" s="58">
        <f t="shared" si="0"/>
        <v>0</v>
      </c>
    </row>
    <row r="10" spans="1:8" x14ac:dyDescent="0.25">
      <c r="A10" s="5"/>
      <c r="B10" s="20" t="s">
        <v>3</v>
      </c>
      <c r="C10" s="21" t="s">
        <v>14</v>
      </c>
      <c r="D10" s="22">
        <v>0</v>
      </c>
      <c r="E10" s="23">
        <v>0</v>
      </c>
      <c r="F10" s="24">
        <f t="shared" si="1"/>
        <v>0</v>
      </c>
      <c r="G10" s="91">
        <v>0</v>
      </c>
      <c r="H10" s="59">
        <f t="shared" si="0"/>
        <v>0</v>
      </c>
    </row>
    <row r="11" spans="1:8" x14ac:dyDescent="0.25">
      <c r="A11" s="8"/>
      <c r="B11" s="9" t="s">
        <v>4</v>
      </c>
      <c r="C11" s="10" t="s">
        <v>10</v>
      </c>
      <c r="D11" s="11">
        <v>0</v>
      </c>
      <c r="E11" s="12">
        <v>0</v>
      </c>
      <c r="F11" s="13">
        <f t="shared" si="1"/>
        <v>0</v>
      </c>
      <c r="G11" s="89">
        <v>0</v>
      </c>
      <c r="H11" s="47">
        <f t="shared" si="0"/>
        <v>0</v>
      </c>
    </row>
    <row r="12" spans="1:8" x14ac:dyDescent="0.25">
      <c r="A12" s="5"/>
      <c r="B12" s="14" t="s">
        <v>4</v>
      </c>
      <c r="C12" s="10" t="s">
        <v>11</v>
      </c>
      <c r="D12" s="15">
        <v>0</v>
      </c>
      <c r="E12" s="16">
        <v>0</v>
      </c>
      <c r="F12" s="17">
        <f t="shared" si="1"/>
        <v>0</v>
      </c>
      <c r="G12" s="90">
        <v>0</v>
      </c>
      <c r="H12" s="58">
        <f t="shared" si="0"/>
        <v>0</v>
      </c>
    </row>
    <row r="13" spans="1:8" x14ac:dyDescent="0.25">
      <c r="A13" s="5"/>
      <c r="B13" s="14" t="s">
        <v>4</v>
      </c>
      <c r="C13" s="10" t="s">
        <v>12</v>
      </c>
      <c r="D13" s="15">
        <v>0</v>
      </c>
      <c r="E13" s="16">
        <v>0</v>
      </c>
      <c r="F13" s="17">
        <f t="shared" si="1"/>
        <v>0</v>
      </c>
      <c r="G13" s="90">
        <v>0</v>
      </c>
      <c r="H13" s="48">
        <f t="shared" si="0"/>
        <v>0</v>
      </c>
    </row>
    <row r="14" spans="1:8" x14ac:dyDescent="0.25">
      <c r="A14" s="5"/>
      <c r="B14" s="14" t="s">
        <v>4</v>
      </c>
      <c r="C14" s="10" t="s">
        <v>13</v>
      </c>
      <c r="D14" s="15">
        <v>0</v>
      </c>
      <c r="E14" s="16">
        <v>0</v>
      </c>
      <c r="F14" s="17">
        <f t="shared" si="1"/>
        <v>0</v>
      </c>
      <c r="G14" s="90">
        <v>0</v>
      </c>
      <c r="H14" s="48">
        <f t="shared" si="0"/>
        <v>0</v>
      </c>
    </row>
    <row r="15" spans="1:8" x14ac:dyDescent="0.25">
      <c r="A15" s="5"/>
      <c r="B15" s="20" t="s">
        <v>4</v>
      </c>
      <c r="C15" s="25" t="s">
        <v>14</v>
      </c>
      <c r="D15" s="22">
        <v>0</v>
      </c>
      <c r="E15" s="23">
        <v>0</v>
      </c>
      <c r="F15" s="24">
        <f t="shared" si="1"/>
        <v>0</v>
      </c>
      <c r="G15" s="91">
        <v>0</v>
      </c>
      <c r="H15" s="49">
        <f t="shared" si="0"/>
        <v>0</v>
      </c>
    </row>
    <row r="16" spans="1:8" x14ac:dyDescent="0.25">
      <c r="A16" s="8"/>
      <c r="B16" s="9" t="s">
        <v>5</v>
      </c>
      <c r="C16" s="10" t="s">
        <v>10</v>
      </c>
      <c r="D16" s="11">
        <v>0</v>
      </c>
      <c r="E16" s="12">
        <v>0</v>
      </c>
      <c r="F16" s="13">
        <f t="shared" si="1"/>
        <v>0</v>
      </c>
      <c r="G16" s="89">
        <v>0</v>
      </c>
      <c r="H16" s="47">
        <f t="shared" si="0"/>
        <v>0</v>
      </c>
    </row>
    <row r="17" spans="1:8" x14ac:dyDescent="0.25">
      <c r="A17" s="5"/>
      <c r="B17" s="14" t="s">
        <v>5</v>
      </c>
      <c r="C17" s="10" t="s">
        <v>11</v>
      </c>
      <c r="D17" s="15">
        <v>0</v>
      </c>
      <c r="E17" s="16">
        <v>0</v>
      </c>
      <c r="F17" s="17">
        <f t="shared" si="1"/>
        <v>0</v>
      </c>
      <c r="G17" s="90">
        <v>0</v>
      </c>
      <c r="H17" s="48">
        <f t="shared" si="0"/>
        <v>0</v>
      </c>
    </row>
    <row r="18" spans="1:8" x14ac:dyDescent="0.25">
      <c r="A18" s="5"/>
      <c r="B18" s="14" t="s">
        <v>5</v>
      </c>
      <c r="C18" s="10" t="s">
        <v>12</v>
      </c>
      <c r="D18" s="15">
        <v>0</v>
      </c>
      <c r="E18" s="16">
        <v>0</v>
      </c>
      <c r="F18" s="17">
        <f t="shared" si="1"/>
        <v>0</v>
      </c>
      <c r="G18" s="90">
        <v>0</v>
      </c>
      <c r="H18" s="48">
        <f t="shared" si="0"/>
        <v>0</v>
      </c>
    </row>
    <row r="19" spans="1:8" x14ac:dyDescent="0.25">
      <c r="A19" s="5"/>
      <c r="B19" s="14" t="s">
        <v>5</v>
      </c>
      <c r="C19" s="10" t="s">
        <v>13</v>
      </c>
      <c r="D19" s="15">
        <v>0</v>
      </c>
      <c r="E19" s="16">
        <v>0</v>
      </c>
      <c r="F19" s="17">
        <f t="shared" si="1"/>
        <v>0</v>
      </c>
      <c r="G19" s="90">
        <v>0</v>
      </c>
      <c r="H19" s="48">
        <f t="shared" si="0"/>
        <v>0</v>
      </c>
    </row>
    <row r="20" spans="1:8" x14ac:dyDescent="0.25">
      <c r="A20" s="5"/>
      <c r="B20" s="20" t="s">
        <v>5</v>
      </c>
      <c r="C20" s="25" t="s">
        <v>14</v>
      </c>
      <c r="D20" s="22">
        <v>0</v>
      </c>
      <c r="E20" s="23">
        <v>0</v>
      </c>
      <c r="F20" s="24">
        <f t="shared" si="1"/>
        <v>0</v>
      </c>
      <c r="G20" s="91">
        <v>0</v>
      </c>
      <c r="H20" s="49">
        <f t="shared" si="0"/>
        <v>0</v>
      </c>
    </row>
    <row r="21" spans="1:8" x14ac:dyDescent="0.25">
      <c r="A21" s="8"/>
      <c r="B21" s="9" t="s">
        <v>6</v>
      </c>
      <c r="C21" s="10" t="s">
        <v>10</v>
      </c>
      <c r="D21" s="11">
        <v>0</v>
      </c>
      <c r="E21" s="12">
        <v>0</v>
      </c>
      <c r="F21" s="13">
        <f t="shared" si="1"/>
        <v>0</v>
      </c>
      <c r="G21" s="89">
        <v>0</v>
      </c>
      <c r="H21" s="47">
        <f t="shared" si="0"/>
        <v>0</v>
      </c>
    </row>
    <row r="22" spans="1:8" x14ac:dyDescent="0.25">
      <c r="A22" s="5"/>
      <c r="B22" s="14" t="s">
        <v>6</v>
      </c>
      <c r="C22" s="10" t="s">
        <v>11</v>
      </c>
      <c r="D22" s="15">
        <v>0</v>
      </c>
      <c r="E22" s="16">
        <v>0</v>
      </c>
      <c r="F22" s="17">
        <f t="shared" si="1"/>
        <v>0</v>
      </c>
      <c r="G22" s="90">
        <v>0</v>
      </c>
      <c r="H22" s="48">
        <f t="shared" si="0"/>
        <v>0</v>
      </c>
    </row>
    <row r="23" spans="1:8" x14ac:dyDescent="0.25">
      <c r="A23" s="5"/>
      <c r="B23" s="14" t="s">
        <v>6</v>
      </c>
      <c r="C23" s="10" t="s">
        <v>12</v>
      </c>
      <c r="D23" s="15">
        <v>0</v>
      </c>
      <c r="E23" s="16">
        <v>0</v>
      </c>
      <c r="F23" s="17">
        <f t="shared" si="1"/>
        <v>0</v>
      </c>
      <c r="G23" s="90">
        <v>0</v>
      </c>
      <c r="H23" s="48">
        <f t="shared" si="0"/>
        <v>0</v>
      </c>
    </row>
    <row r="24" spans="1:8" x14ac:dyDescent="0.25">
      <c r="A24" s="5"/>
      <c r="B24" s="14" t="s">
        <v>6</v>
      </c>
      <c r="C24" s="10" t="s">
        <v>13</v>
      </c>
      <c r="D24" s="15">
        <v>0</v>
      </c>
      <c r="E24" s="16">
        <v>0</v>
      </c>
      <c r="F24" s="17">
        <f t="shared" si="1"/>
        <v>0</v>
      </c>
      <c r="G24" s="90">
        <v>0</v>
      </c>
      <c r="H24" s="48">
        <f t="shared" si="0"/>
        <v>0</v>
      </c>
    </row>
    <row r="25" spans="1:8" x14ac:dyDescent="0.25">
      <c r="A25" s="5"/>
      <c r="B25" s="71" t="s">
        <v>6</v>
      </c>
      <c r="C25" s="72" t="s">
        <v>14</v>
      </c>
      <c r="D25" s="73">
        <v>0</v>
      </c>
      <c r="E25" s="74">
        <v>0</v>
      </c>
      <c r="F25" s="75">
        <f t="shared" si="1"/>
        <v>0</v>
      </c>
      <c r="G25" s="92">
        <v>0</v>
      </c>
      <c r="H25" s="59">
        <f t="shared" si="0"/>
        <v>0</v>
      </c>
    </row>
    <row r="26" spans="1:8" x14ac:dyDescent="0.25">
      <c r="A26" s="5"/>
      <c r="B26" s="65" t="s">
        <v>3</v>
      </c>
      <c r="C26" s="66" t="s">
        <v>38</v>
      </c>
      <c r="D26" s="67">
        <v>0</v>
      </c>
      <c r="E26" s="68">
        <v>0</v>
      </c>
      <c r="F26" s="69">
        <f t="shared" ref="F26:F29" si="2">IFERROR(+E26/D26,0)</f>
        <v>0</v>
      </c>
      <c r="G26" s="93">
        <v>0</v>
      </c>
      <c r="H26" s="70">
        <f t="shared" si="0"/>
        <v>0</v>
      </c>
    </row>
    <row r="27" spans="1:8" x14ac:dyDescent="0.25">
      <c r="A27" s="5"/>
      <c r="B27" s="14" t="s">
        <v>4</v>
      </c>
      <c r="C27" s="10" t="s">
        <v>38</v>
      </c>
      <c r="D27" s="15">
        <v>0</v>
      </c>
      <c r="E27" s="16">
        <v>0</v>
      </c>
      <c r="F27" s="17">
        <f t="shared" si="2"/>
        <v>0</v>
      </c>
      <c r="G27" s="90">
        <v>0</v>
      </c>
      <c r="H27" s="48">
        <f t="shared" si="0"/>
        <v>0</v>
      </c>
    </row>
    <row r="28" spans="1:8" x14ac:dyDescent="0.25">
      <c r="A28" s="5"/>
      <c r="B28" s="14" t="s">
        <v>5</v>
      </c>
      <c r="C28" s="10" t="s">
        <v>38</v>
      </c>
      <c r="D28" s="15">
        <v>0</v>
      </c>
      <c r="E28" s="16">
        <v>0</v>
      </c>
      <c r="F28" s="17">
        <f t="shared" si="2"/>
        <v>0</v>
      </c>
      <c r="G28" s="90">
        <v>0</v>
      </c>
      <c r="H28" s="48">
        <f t="shared" si="0"/>
        <v>0</v>
      </c>
    </row>
    <row r="29" spans="1:8" x14ac:dyDescent="0.25">
      <c r="A29" s="5"/>
      <c r="B29" s="14" t="s">
        <v>6</v>
      </c>
      <c r="C29" s="10" t="s">
        <v>38</v>
      </c>
      <c r="D29" s="15">
        <v>0</v>
      </c>
      <c r="E29" s="16">
        <v>0</v>
      </c>
      <c r="F29" s="17">
        <f t="shared" si="2"/>
        <v>0</v>
      </c>
      <c r="G29" s="90">
        <v>0</v>
      </c>
      <c r="H29" s="48">
        <f t="shared" si="0"/>
        <v>0</v>
      </c>
    </row>
    <row r="30" spans="1:8" ht="13" x14ac:dyDescent="0.25">
      <c r="A30" s="5"/>
      <c r="B30" s="26" t="s">
        <v>7</v>
      </c>
      <c r="C30" s="27"/>
      <c r="D30" s="28">
        <f>SUM(D6:D25)</f>
        <v>0</v>
      </c>
      <c r="E30" s="29">
        <f>SUM(E6:E29)</f>
        <v>0</v>
      </c>
      <c r="F30" s="30">
        <f>IFERROR(+E30/D30,0)</f>
        <v>0</v>
      </c>
      <c r="G30" s="86">
        <f>IFERROR(SUMPRODUCT(D6:D29,G6:G29)/D30,0)</f>
        <v>0</v>
      </c>
      <c r="H30" s="87">
        <f>SUM(H6:H29)</f>
        <v>0</v>
      </c>
    </row>
    <row r="31" spans="1:8" x14ac:dyDescent="0.25">
      <c r="A31" s="5"/>
      <c r="B31" s="5"/>
      <c r="C31" s="5"/>
      <c r="D31" s="5"/>
      <c r="E31" s="5"/>
      <c r="F31" s="5"/>
      <c r="G31" s="5"/>
      <c r="H31" s="5"/>
    </row>
    <row r="32" spans="1:8" ht="13" x14ac:dyDescent="0.25">
      <c r="A32" s="5"/>
      <c r="B32" s="46" t="s">
        <v>65</v>
      </c>
      <c r="C32" s="5"/>
      <c r="D32" s="5"/>
      <c r="E32" s="5"/>
      <c r="F32" s="5"/>
      <c r="G32" s="5"/>
      <c r="H32" s="5"/>
    </row>
    <row r="33" spans="1:8" x14ac:dyDescent="0.25">
      <c r="A33" s="5"/>
      <c r="B33" s="46"/>
      <c r="C33" s="5"/>
      <c r="D33" s="5"/>
      <c r="E33" s="5"/>
      <c r="F33" s="5"/>
      <c r="G33" s="5"/>
      <c r="H33" s="5"/>
    </row>
    <row r="35" spans="1:8" ht="13" x14ac:dyDescent="0.25">
      <c r="E35" s="50" t="s">
        <v>8</v>
      </c>
      <c r="F35" s="51"/>
      <c r="G35" s="84"/>
      <c r="H35" s="85" t="s">
        <v>9</v>
      </c>
    </row>
    <row r="36" spans="1:8" x14ac:dyDescent="0.25">
      <c r="E36" s="31" t="s">
        <v>43</v>
      </c>
      <c r="F36" s="32"/>
      <c r="G36" s="32"/>
      <c r="H36" s="33">
        <f>+E30</f>
        <v>0</v>
      </c>
    </row>
    <row r="37" spans="1:8" x14ac:dyDescent="0.25">
      <c r="E37" s="34" t="s">
        <v>44</v>
      </c>
      <c r="F37" s="35"/>
      <c r="G37" s="35"/>
      <c r="H37" s="36">
        <f>+H30</f>
        <v>0</v>
      </c>
    </row>
    <row r="38" spans="1:8" x14ac:dyDescent="0.25">
      <c r="E38" s="52" t="s">
        <v>45</v>
      </c>
      <c r="F38" s="53"/>
      <c r="G38" s="53"/>
      <c r="H38" s="54">
        <f>H37-H36</f>
        <v>0</v>
      </c>
    </row>
    <row r="39" spans="1:8" x14ac:dyDescent="0.25">
      <c r="E39" s="34" t="s">
        <v>46</v>
      </c>
      <c r="F39" s="35"/>
      <c r="G39" s="35"/>
      <c r="H39" s="37">
        <f>IFERROR(H38/H37,0)</f>
        <v>0</v>
      </c>
    </row>
    <row r="40" spans="1:8" x14ac:dyDescent="0.25">
      <c r="E40" s="38" t="s">
        <v>47</v>
      </c>
      <c r="F40" s="39"/>
      <c r="G40" s="39"/>
      <c r="H40" s="40">
        <f>MAX((H$39-5%)*H$37,0)</f>
        <v>0</v>
      </c>
    </row>
    <row r="41" spans="1:8" x14ac:dyDescent="0.25">
      <c r="E41" s="38" t="s">
        <v>48</v>
      </c>
      <c r="F41" s="39"/>
      <c r="G41" s="39"/>
      <c r="H41" s="40">
        <f>MAX((H$39-2%)*H$37,0)-H40</f>
        <v>0</v>
      </c>
    </row>
    <row r="42" spans="1:8" x14ac:dyDescent="0.25">
      <c r="E42" s="38" t="s">
        <v>49</v>
      </c>
      <c r="F42" s="39"/>
      <c r="G42" s="39"/>
      <c r="H42" s="40">
        <f>IF(H39&gt;0,H38-H40-H41,H38-H43-H44)</f>
        <v>0</v>
      </c>
    </row>
    <row r="43" spans="1:8" x14ac:dyDescent="0.25">
      <c r="E43" s="38" t="s">
        <v>50</v>
      </c>
      <c r="F43" s="39"/>
      <c r="G43" s="39"/>
      <c r="H43" s="40">
        <f>MIN((H$39+2%)*H$37,0)-H44</f>
        <v>0</v>
      </c>
    </row>
    <row r="44" spans="1:8" x14ac:dyDescent="0.25">
      <c r="E44" s="38" t="s">
        <v>51</v>
      </c>
      <c r="F44" s="39"/>
      <c r="G44" s="39"/>
      <c r="H44" s="40">
        <f>MIN((H$39+5%)*H$37,0)</f>
        <v>0</v>
      </c>
    </row>
    <row r="45" spans="1:8" ht="13" x14ac:dyDescent="0.25">
      <c r="E45" s="55" t="s">
        <v>35</v>
      </c>
      <c r="F45" s="56"/>
      <c r="G45" s="56"/>
      <c r="H45" s="41">
        <f>+H40+(H41*0.5)+(H43*0.5)+H44</f>
        <v>0</v>
      </c>
    </row>
  </sheetData>
  <sheetProtection algorithmName="SHA-512" hashValue="2GlWQe24xus3LoQdtSMnmTXp22qtFwgJuBn0v4WACOzlkAxmN9jABT1Kyf56F0mJSsolpFEWzZcoHmrHyQ1jgg==" saltValue="5fzE81YpfMJNZttaPuneUQ==" spinCount="100000" sheet="1" objects="1" scenarios="1"/>
  <protectedRanges>
    <protectedRange algorithmName="SHA-512" hashValue="l2CjKZtaUoWyMfYYviPM6R1Hel5OtDpnlNgueRECe9SieqCQWeLwsw8rKNj5fES3z/xpzOJKdjJDtp+5uV2j0w==" saltValue="/5IlbN2Cu+/6sGQx8LS6YA==" spinCount="100000" sqref="D6:E29" name="Range1"/>
  </protectedRanges>
  <printOptions horizontalCentered="1"/>
  <pageMargins left="0.25" right="0.25" top="0.75" bottom="0.75" header="0.3" footer="0.3"/>
  <pageSetup scale="77" orientation="portrait" r:id="rId1"/>
  <headerFooter scaleWithDoc="0">
    <oddHeader>&amp;L&amp;"Arial,Bold"State of Missouri&amp;C&amp;12Sample Expansion Risk Corridor Calculation&amp;R&amp;"Arial,Italic"Draft and Confidential
For Discussion Purposes Only</oddHeader>
    <oddFooter>&amp;L&amp;G&amp;CPage &amp;P of &amp;N&amp;R&amp;8&amp;D</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A2C2B"/>
  </sheetPr>
  <dimension ref="A2:B17"/>
  <sheetViews>
    <sheetView workbookViewId="0"/>
  </sheetViews>
  <sheetFormatPr defaultRowHeight="12.5" x14ac:dyDescent="0.25"/>
  <cols>
    <col min="1" max="1" width="74.36328125" customWidth="1"/>
    <col min="2" max="2" width="15.453125" customWidth="1"/>
  </cols>
  <sheetData>
    <row r="2" spans="1:2" x14ac:dyDescent="0.25">
      <c r="A2" t="s">
        <v>66</v>
      </c>
    </row>
    <row r="3" spans="1:2" x14ac:dyDescent="0.25">
      <c r="A3" t="s">
        <v>67</v>
      </c>
    </row>
    <row r="5" spans="1:2" ht="13" x14ac:dyDescent="0.25">
      <c r="A5" s="76" t="s">
        <v>39</v>
      </c>
      <c r="B5" s="77" t="s">
        <v>9</v>
      </c>
    </row>
    <row r="6" spans="1:2" x14ac:dyDescent="0.25">
      <c r="A6" s="81" t="s">
        <v>52</v>
      </c>
      <c r="B6" s="12">
        <v>0</v>
      </c>
    </row>
    <row r="7" spans="1:2" x14ac:dyDescent="0.25">
      <c r="A7" s="82" t="s">
        <v>53</v>
      </c>
      <c r="B7" s="16">
        <v>0</v>
      </c>
    </row>
    <row r="8" spans="1:2" x14ac:dyDescent="0.25">
      <c r="A8" s="82" t="s">
        <v>68</v>
      </c>
      <c r="B8" s="16">
        <v>0</v>
      </c>
    </row>
    <row r="9" spans="1:2" x14ac:dyDescent="0.25">
      <c r="A9" s="82" t="s">
        <v>54</v>
      </c>
      <c r="B9" s="16">
        <v>0</v>
      </c>
    </row>
    <row r="10" spans="1:2" x14ac:dyDescent="0.25">
      <c r="A10" s="82" t="s">
        <v>55</v>
      </c>
      <c r="B10" s="16">
        <v>0</v>
      </c>
    </row>
    <row r="11" spans="1:2" x14ac:dyDescent="0.25">
      <c r="A11" s="82" t="s">
        <v>56</v>
      </c>
      <c r="B11" s="16">
        <v>0</v>
      </c>
    </row>
    <row r="12" spans="1:2" x14ac:dyDescent="0.25">
      <c r="A12" s="82" t="s">
        <v>59</v>
      </c>
      <c r="B12" s="16"/>
    </row>
    <row r="13" spans="1:2" x14ac:dyDescent="0.25">
      <c r="A13" s="88"/>
      <c r="B13" s="16"/>
    </row>
    <row r="14" spans="1:2" x14ac:dyDescent="0.25">
      <c r="A14" s="88"/>
      <c r="B14" s="16"/>
    </row>
    <row r="15" spans="1:2" x14ac:dyDescent="0.25">
      <c r="A15" s="81" t="s">
        <v>57</v>
      </c>
      <c r="B15" s="80">
        <f>+B6+B7+B8-B9-B10+B11+B12+B13+B14</f>
        <v>0</v>
      </c>
    </row>
    <row r="16" spans="1:2" x14ac:dyDescent="0.25">
      <c r="A16" s="82" t="s">
        <v>58</v>
      </c>
      <c r="B16" s="78">
        <f>+'Settlement Calculation'!E30</f>
        <v>0</v>
      </c>
    </row>
    <row r="17" spans="1:2" x14ac:dyDescent="0.25">
      <c r="A17" s="83" t="s">
        <v>60</v>
      </c>
      <c r="B17" s="79">
        <f>+B15-B16</f>
        <v>0</v>
      </c>
    </row>
  </sheetData>
  <sheetProtection algorithmName="SHA-512" hashValue="gz5Xn65q9g2fZgbgSJCOq80UuZyD6/VeqsGGUP/+R7Qi1RTUXdv3hz2Avvu8XtJoHgGdhaMK2iR8qtxP4NR2gA==" saltValue="ZsARwSFbWMMV2bWpL66m3w==" spinCount="100000" sheet="1" objects="1" scenarios="1"/>
  <printOptions horizontalCentered="1"/>
  <pageMargins left="0.25" right="0.25" top="0.75" bottom="0.75" header="0.3" footer="0.3"/>
  <pageSetup orientation="portrait" r:id="rId1"/>
  <headerFooter scaleWithDoc="0">
    <oddHeader>&amp;L&amp;"Arial,Bold"State of Missouri&amp;CSample Expansion Risk Corridor Calculation
Reconciliation of Actual Medicaid Service Expenditures&amp;R&amp;"Arial,Italic"Draft and Confidential
For Discussion Purposes Only</oddHeader>
    <oddFooter>&amp;C&amp;"Arial,regular"&amp;10Page &amp;P of &amp;N&amp;R&amp;"Arial,regular"&amp;8&amp;D&amp;L&amp;G</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Important Note</vt:lpstr>
      <vt:lpstr>Health Plan Contract Language</vt:lpstr>
      <vt:lpstr>Settlement Calculation</vt:lpstr>
      <vt:lpstr>Reconciliation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2021-11-02T19:32:57Z</dcterms:created>
  <dcterms:modified xsi:type="dcterms:W3CDTF">2021-11-02T23:05:01Z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8f1469a-2c2a-4aee-b92b-090d4c5468ff_Enabled">
    <vt:lpwstr>true</vt:lpwstr>
  </property>
  <property fmtid="{D5CDD505-2E9C-101B-9397-08002B2CF9AE}" pid="3" name="MSIP_Label_38f1469a-2c2a-4aee-b92b-090d4c5468ff_SetDate">
    <vt:lpwstr>2021-11-02T22:49:42Z</vt:lpwstr>
  </property>
  <property fmtid="{D5CDD505-2E9C-101B-9397-08002B2CF9AE}" pid="4" name="MSIP_Label_38f1469a-2c2a-4aee-b92b-090d4c5468ff_Method">
    <vt:lpwstr>Standard</vt:lpwstr>
  </property>
  <property fmtid="{D5CDD505-2E9C-101B-9397-08002B2CF9AE}" pid="5" name="MSIP_Label_38f1469a-2c2a-4aee-b92b-090d4c5468ff_Name">
    <vt:lpwstr>Confidential - Unmarked</vt:lpwstr>
  </property>
  <property fmtid="{D5CDD505-2E9C-101B-9397-08002B2CF9AE}" pid="6" name="MSIP_Label_38f1469a-2c2a-4aee-b92b-090d4c5468ff_SiteId">
    <vt:lpwstr>2a6e6092-73e4-4752-b1a5-477a17f5056d</vt:lpwstr>
  </property>
  <property fmtid="{D5CDD505-2E9C-101B-9397-08002B2CF9AE}" pid="7" name="MSIP_Label_38f1469a-2c2a-4aee-b92b-090d4c5468ff_ActionId">
    <vt:lpwstr>c434e1cf-6d11-49ea-8965-be0f018a9d62</vt:lpwstr>
  </property>
  <property fmtid="{D5CDD505-2E9C-101B-9397-08002B2CF9AE}" pid="8" name="MSIP_Label_38f1469a-2c2a-4aee-b92b-090d4c5468ff_ContentBits">
    <vt:lpwstr>0</vt:lpwstr>
  </property>
</Properties>
</file>